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ulagares\Rectorado\09G\FIRMAS GERENTE\FIRMADAS\"/>
    </mc:Choice>
  </mc:AlternateContent>
  <xr:revisionPtr revIDLastSave="0" documentId="8_{1080D228-D153-47B4-B3D7-62B18C60428A}" xr6:coauthVersionLast="47" xr6:coauthVersionMax="47" xr10:uidLastSave="{00000000-0000-0000-0000-000000000000}"/>
  <workbookProtection workbookAlgorithmName="SHA-512" workbookHashValue="pJ8hAzRvYKI+JBbJ3nxGE5LKQ1CJMd4T4DHLsz1vKJOoORFGD+T8rQHzE7Vew+o9956BrVdOFJPMuIcUIhNYgw==" workbookSaltValue="9PDKv4DuyEaAp23ndREH/A==" workbookSpinCount="100000" lockStructure="1"/>
  <bookViews>
    <workbookView xWindow="-120" yWindow="-120" windowWidth="29040" windowHeight="15840" xr2:uid="{00000000-000D-0000-FFFF-FFFF00000000}"/>
  </bookViews>
  <sheets>
    <sheet name="Nacional" sheetId="1" r:id="rId1"/>
    <sheet name="Asistencias" sheetId="9" state="hidden" r:id="rId2"/>
    <sheet name="Internacional" sheetId="2" state="hidden" r:id="rId3"/>
    <sheet name="D.Nacionales" sheetId="5" state="hidden" r:id="rId4"/>
    <sheet name="D.Extranjeras" sheetId="7" state="hidden" r:id="rId5"/>
    <sheet name="Personal" sheetId="8" state="hidden" r:id="rId6"/>
    <sheet name="Municipios" sheetId="3" state="hidden" r:id="rId7"/>
    <sheet name="Distancias" sheetId="4" state="hidden" r:id="rId8"/>
  </sheets>
  <definedNames>
    <definedName name="_xlnm._FilterDatabase" localSheetId="7" hidden="1">Distancias!$A$1:$E$2513</definedName>
    <definedName name="_xlnm._FilterDatabase" localSheetId="6" hidden="1">Municipios!$A$1:$C$223</definedName>
    <definedName name="_xlnm.Print_Area" localSheetId="0">Nacional!$A$1:$N$92</definedName>
    <definedName name="municipio">Municipios!$B1048550:$B472</definedName>
    <definedName name="nombre">Personal!$B:$B</definedName>
    <definedName name="paises">D.Extranjeras!$A$3:$A$300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E81" i="1"/>
  <c r="E2513" i="4"/>
  <c r="C2513" i="4"/>
  <c r="E2512" i="4"/>
  <c r="C2512" i="4"/>
  <c r="C80" i="1"/>
  <c r="B87" i="1" s="1"/>
  <c r="B23" i="1"/>
  <c r="B67" i="1"/>
  <c r="B75" i="1"/>
  <c r="B86" i="1"/>
  <c r="C3" i="4"/>
  <c r="C2511" i="4"/>
  <c r="C2510" i="4"/>
  <c r="C2509" i="4"/>
  <c r="C2508" i="4"/>
  <c r="C2507" i="4"/>
  <c r="C2506" i="4"/>
  <c r="C2505" i="4"/>
  <c r="C2504" i="4"/>
  <c r="C2503" i="4"/>
  <c r="C2502" i="4"/>
  <c r="C2501" i="4"/>
  <c r="C2500" i="4"/>
  <c r="C2499" i="4"/>
  <c r="C2498" i="4"/>
  <c r="C2497" i="4"/>
  <c r="C2496" i="4"/>
  <c r="C2495" i="4"/>
  <c r="C2494" i="4"/>
  <c r="C2493" i="4"/>
  <c r="C2492" i="4"/>
  <c r="C2491" i="4"/>
  <c r="C2490" i="4"/>
  <c r="C2489" i="4"/>
  <c r="C2488" i="4"/>
  <c r="C2487" i="4"/>
  <c r="C2486" i="4"/>
  <c r="C2485" i="4"/>
  <c r="C2484" i="4"/>
  <c r="C2483" i="4"/>
  <c r="C2482" i="4"/>
  <c r="C2481" i="4"/>
  <c r="C2480" i="4"/>
  <c r="C2479" i="4"/>
  <c r="C2478" i="4"/>
  <c r="C2477" i="4"/>
  <c r="C2476" i="4"/>
  <c r="C2475" i="4"/>
  <c r="C2474" i="4"/>
  <c r="C2473" i="4"/>
  <c r="C2472" i="4"/>
  <c r="C2471" i="4"/>
  <c r="C2470" i="4"/>
  <c r="C2469" i="4"/>
  <c r="C2468" i="4"/>
  <c r="C2467" i="4"/>
  <c r="C2466" i="4"/>
  <c r="C2465" i="4"/>
  <c r="C2464" i="4"/>
  <c r="C2463" i="4"/>
  <c r="C2462" i="4"/>
  <c r="C2461" i="4"/>
  <c r="C2460" i="4"/>
  <c r="C2459" i="4"/>
  <c r="C2458" i="4"/>
  <c r="C2457" i="4"/>
  <c r="C2456" i="4"/>
  <c r="C2455" i="4"/>
  <c r="C2454" i="4"/>
  <c r="C2453" i="4"/>
  <c r="C2452" i="4"/>
  <c r="C2451" i="4"/>
  <c r="C2450" i="4"/>
  <c r="C2449" i="4"/>
  <c r="C2448" i="4"/>
  <c r="C2447" i="4"/>
  <c r="C2446" i="4"/>
  <c r="C2445" i="4"/>
  <c r="C2444" i="4"/>
  <c r="C2443" i="4"/>
  <c r="C2442" i="4"/>
  <c r="C2441" i="4"/>
  <c r="C2440" i="4"/>
  <c r="C2439" i="4"/>
  <c r="C2438" i="4"/>
  <c r="C2437" i="4"/>
  <c r="C2436" i="4"/>
  <c r="C2435" i="4"/>
  <c r="C2434" i="4"/>
  <c r="C2433" i="4"/>
  <c r="C2432" i="4"/>
  <c r="C2431" i="4"/>
  <c r="C2430" i="4"/>
  <c r="C2429" i="4"/>
  <c r="C2428" i="4"/>
  <c r="C2427" i="4"/>
  <c r="C2426" i="4"/>
  <c r="C2425" i="4"/>
  <c r="C2424" i="4"/>
  <c r="C2423" i="4"/>
  <c r="C2422" i="4"/>
  <c r="C2421" i="4"/>
  <c r="C2420" i="4"/>
  <c r="C2419" i="4"/>
  <c r="C2418" i="4"/>
  <c r="C2417" i="4"/>
  <c r="C2416" i="4"/>
  <c r="C2415" i="4"/>
  <c r="C2414" i="4"/>
  <c r="C2413" i="4"/>
  <c r="C2412" i="4"/>
  <c r="C2411" i="4"/>
  <c r="C2410" i="4"/>
  <c r="C2409" i="4"/>
  <c r="C2408" i="4"/>
  <c r="C2407" i="4"/>
  <c r="C2406" i="4"/>
  <c r="C2405" i="4"/>
  <c r="C2404" i="4"/>
  <c r="C2403" i="4"/>
  <c r="C2402" i="4"/>
  <c r="C2401" i="4"/>
  <c r="C2400" i="4"/>
  <c r="C2399" i="4"/>
  <c r="C2398" i="4"/>
  <c r="C2397" i="4"/>
  <c r="C2396" i="4"/>
  <c r="C2395" i="4"/>
  <c r="C2394" i="4"/>
  <c r="C2393" i="4"/>
  <c r="C2392" i="4"/>
  <c r="C2391" i="4"/>
  <c r="C2390" i="4"/>
  <c r="C2389" i="4"/>
  <c r="C2388" i="4"/>
  <c r="C2387" i="4"/>
  <c r="C2386" i="4"/>
  <c r="C2385" i="4"/>
  <c r="C2384" i="4"/>
  <c r="C2383" i="4"/>
  <c r="C2382" i="4"/>
  <c r="C2381" i="4"/>
  <c r="C2380" i="4"/>
  <c r="C2379" i="4"/>
  <c r="C2378" i="4"/>
  <c r="C2377" i="4"/>
  <c r="C2376" i="4"/>
  <c r="C2375" i="4"/>
  <c r="C2374" i="4"/>
  <c r="C2373" i="4"/>
  <c r="C2372" i="4"/>
  <c r="C2371" i="4"/>
  <c r="C2370" i="4"/>
  <c r="C2369" i="4"/>
  <c r="C2368" i="4"/>
  <c r="C2367" i="4"/>
  <c r="C2366" i="4"/>
  <c r="C2365" i="4"/>
  <c r="C2364" i="4"/>
  <c r="C2363" i="4"/>
  <c r="C2362" i="4"/>
  <c r="C2361" i="4"/>
  <c r="C2360" i="4"/>
  <c r="C2359" i="4"/>
  <c r="C2358" i="4"/>
  <c r="C2357" i="4"/>
  <c r="C2356" i="4"/>
  <c r="C2355" i="4"/>
  <c r="C2354" i="4"/>
  <c r="C2353" i="4"/>
  <c r="C2352" i="4"/>
  <c r="C2351" i="4"/>
  <c r="C2350" i="4"/>
  <c r="C2349" i="4"/>
  <c r="C2348" i="4"/>
  <c r="C2347" i="4"/>
  <c r="C2346" i="4"/>
  <c r="C2345" i="4"/>
  <c r="C2344" i="4"/>
  <c r="C2343" i="4"/>
  <c r="C2342" i="4"/>
  <c r="C2341" i="4"/>
  <c r="C2340" i="4"/>
  <c r="C2339" i="4"/>
  <c r="C2338" i="4"/>
  <c r="C2337" i="4"/>
  <c r="C2336" i="4"/>
  <c r="C2335" i="4"/>
  <c r="C2334" i="4"/>
  <c r="C2333" i="4"/>
  <c r="C2332" i="4"/>
  <c r="C2331" i="4"/>
  <c r="C2330" i="4"/>
  <c r="C2329" i="4"/>
  <c r="C2328" i="4"/>
  <c r="C2327" i="4"/>
  <c r="C2326" i="4"/>
  <c r="C2325" i="4"/>
  <c r="C2324" i="4"/>
  <c r="C2323" i="4"/>
  <c r="C2322" i="4"/>
  <c r="C2321" i="4"/>
  <c r="C2320" i="4"/>
  <c r="C2319" i="4"/>
  <c r="C2318" i="4"/>
  <c r="C2317" i="4"/>
  <c r="C2316" i="4"/>
  <c r="C2315" i="4"/>
  <c r="C2314" i="4"/>
  <c r="C2313" i="4"/>
  <c r="C2312" i="4"/>
  <c r="C2311" i="4"/>
  <c r="C2310" i="4"/>
  <c r="C2309" i="4"/>
  <c r="C2308" i="4"/>
  <c r="C2307" i="4"/>
  <c r="C2306" i="4"/>
  <c r="C2305" i="4"/>
  <c r="C2304" i="4"/>
  <c r="C2303" i="4"/>
  <c r="C2302" i="4"/>
  <c r="C2301" i="4"/>
  <c r="C2300" i="4"/>
  <c r="C2299" i="4"/>
  <c r="C2298" i="4"/>
  <c r="C2297" i="4"/>
  <c r="C2296" i="4"/>
  <c r="C2295" i="4"/>
  <c r="C2294" i="4"/>
  <c r="C2293" i="4"/>
  <c r="C2292" i="4"/>
  <c r="C2291" i="4"/>
  <c r="C2290" i="4"/>
  <c r="C2289" i="4"/>
  <c r="C2288" i="4"/>
  <c r="C2287" i="4"/>
  <c r="C2286" i="4"/>
  <c r="C2285" i="4"/>
  <c r="C2284" i="4"/>
  <c r="C2283" i="4"/>
  <c r="C2282" i="4"/>
  <c r="C2281" i="4"/>
  <c r="C2280" i="4"/>
  <c r="C2279" i="4"/>
  <c r="C2278" i="4"/>
  <c r="C2277" i="4"/>
  <c r="C2276" i="4"/>
  <c r="C2275" i="4"/>
  <c r="C2274" i="4"/>
  <c r="C2273" i="4"/>
  <c r="C2272" i="4"/>
  <c r="C2271" i="4"/>
  <c r="C2270" i="4"/>
  <c r="C2269" i="4"/>
  <c r="C2268" i="4"/>
  <c r="C2267" i="4"/>
  <c r="C2266" i="4"/>
  <c r="C2265" i="4"/>
  <c r="C2264" i="4"/>
  <c r="C2263" i="4"/>
  <c r="C2262" i="4"/>
  <c r="C2261" i="4"/>
  <c r="C2260" i="4"/>
  <c r="C2259" i="4"/>
  <c r="C2258" i="4"/>
  <c r="C2257" i="4"/>
  <c r="C2256" i="4"/>
  <c r="C2255" i="4"/>
  <c r="C2254" i="4"/>
  <c r="C2253" i="4"/>
  <c r="C2252" i="4"/>
  <c r="C2251" i="4"/>
  <c r="C2250" i="4"/>
  <c r="C2249" i="4"/>
  <c r="C2248" i="4"/>
  <c r="C2247" i="4"/>
  <c r="C2246" i="4"/>
  <c r="C2245" i="4"/>
  <c r="C2244" i="4"/>
  <c r="C2243" i="4"/>
  <c r="C2242" i="4"/>
  <c r="C2241" i="4"/>
  <c r="C2240" i="4"/>
  <c r="C2239" i="4"/>
  <c r="C2238" i="4"/>
  <c r="C2237" i="4"/>
  <c r="C2236" i="4"/>
  <c r="C2235" i="4"/>
  <c r="C2234" i="4"/>
  <c r="C2233" i="4"/>
  <c r="C2232" i="4"/>
  <c r="C2231" i="4"/>
  <c r="C2230" i="4"/>
  <c r="C2229" i="4"/>
  <c r="C2228" i="4"/>
  <c r="C2227" i="4"/>
  <c r="C2226" i="4"/>
  <c r="C2225" i="4"/>
  <c r="C2224" i="4"/>
  <c r="C2223" i="4"/>
  <c r="C2222" i="4"/>
  <c r="C2221" i="4"/>
  <c r="C2220" i="4"/>
  <c r="C2219" i="4"/>
  <c r="C2218" i="4"/>
  <c r="C2217" i="4"/>
  <c r="C2216" i="4"/>
  <c r="C2215" i="4"/>
  <c r="C2214" i="4"/>
  <c r="C2213" i="4"/>
  <c r="C2212" i="4"/>
  <c r="C2211" i="4"/>
  <c r="C2210" i="4"/>
  <c r="C2209" i="4"/>
  <c r="C2208" i="4"/>
  <c r="C2207" i="4"/>
  <c r="C2206" i="4"/>
  <c r="C2205" i="4"/>
  <c r="C2204" i="4"/>
  <c r="C2203" i="4"/>
  <c r="C2202" i="4"/>
  <c r="C2201" i="4"/>
  <c r="C2200" i="4"/>
  <c r="C2199" i="4"/>
  <c r="C2198" i="4"/>
  <c r="C2197" i="4"/>
  <c r="C2196" i="4"/>
  <c r="C2195" i="4"/>
  <c r="C2194" i="4"/>
  <c r="C2193" i="4"/>
  <c r="C2192" i="4"/>
  <c r="C2191" i="4"/>
  <c r="C2190" i="4"/>
  <c r="C2189" i="4"/>
  <c r="C2188" i="4"/>
  <c r="C2187" i="4"/>
  <c r="C2186" i="4"/>
  <c r="C2185" i="4"/>
  <c r="C2184" i="4"/>
  <c r="C2183" i="4"/>
  <c r="C2182" i="4"/>
  <c r="C2181" i="4"/>
  <c r="C2180" i="4"/>
  <c r="C2179" i="4"/>
  <c r="C2178" i="4"/>
  <c r="C2177" i="4"/>
  <c r="C2176" i="4"/>
  <c r="C2175" i="4"/>
  <c r="C2174" i="4"/>
  <c r="C2173" i="4"/>
  <c r="C2172" i="4"/>
  <c r="C2171" i="4"/>
  <c r="C2170" i="4"/>
  <c r="C2169" i="4"/>
  <c r="C2168" i="4"/>
  <c r="C2167" i="4"/>
  <c r="C2166" i="4"/>
  <c r="C2165" i="4"/>
  <c r="C2164" i="4"/>
  <c r="C2163" i="4"/>
  <c r="C2162" i="4"/>
  <c r="C2161" i="4"/>
  <c r="C2160" i="4"/>
  <c r="C2159" i="4"/>
  <c r="C2158" i="4"/>
  <c r="C2157" i="4"/>
  <c r="C2156" i="4"/>
  <c r="C2155" i="4"/>
  <c r="C2154" i="4"/>
  <c r="C2153" i="4"/>
  <c r="C2152" i="4"/>
  <c r="C2151" i="4"/>
  <c r="C2150" i="4"/>
  <c r="C2149" i="4"/>
  <c r="C2148" i="4"/>
  <c r="C2147" i="4"/>
  <c r="C2146" i="4"/>
  <c r="C2145" i="4"/>
  <c r="C2144" i="4"/>
  <c r="C2143" i="4"/>
  <c r="C2142" i="4"/>
  <c r="C2141" i="4"/>
  <c r="C2140" i="4"/>
  <c r="C2139" i="4"/>
  <c r="C2138" i="4"/>
  <c r="C2137" i="4"/>
  <c r="C2136" i="4"/>
  <c r="C2135" i="4"/>
  <c r="C2134" i="4"/>
  <c r="C2133" i="4"/>
  <c r="C2132" i="4"/>
  <c r="C2131" i="4"/>
  <c r="C2130" i="4"/>
  <c r="C2129" i="4"/>
  <c r="C2128" i="4"/>
  <c r="C2127" i="4"/>
  <c r="C2126" i="4"/>
  <c r="C2125" i="4"/>
  <c r="C2124" i="4"/>
  <c r="C2123" i="4"/>
  <c r="C2122" i="4"/>
  <c r="C2121" i="4"/>
  <c r="C2120" i="4"/>
  <c r="C2119" i="4"/>
  <c r="C2118" i="4"/>
  <c r="C2117" i="4"/>
  <c r="C2116" i="4"/>
  <c r="C2115" i="4"/>
  <c r="C2114" i="4"/>
  <c r="C2113" i="4"/>
  <c r="C2112" i="4"/>
  <c r="C2111" i="4"/>
  <c r="C2110" i="4"/>
  <c r="C2109" i="4"/>
  <c r="C2108" i="4"/>
  <c r="C2107" i="4"/>
  <c r="C2106" i="4"/>
  <c r="C2105" i="4"/>
  <c r="C2104" i="4"/>
  <c r="C2103" i="4"/>
  <c r="C2102" i="4"/>
  <c r="C2101" i="4"/>
  <c r="C2100" i="4"/>
  <c r="C2099" i="4"/>
  <c r="C2098" i="4"/>
  <c r="C2097" i="4"/>
  <c r="C2096" i="4"/>
  <c r="C2095" i="4"/>
  <c r="C2094" i="4"/>
  <c r="C2093" i="4"/>
  <c r="C2092" i="4"/>
  <c r="C2091" i="4"/>
  <c r="C2090" i="4"/>
  <c r="C2089" i="4"/>
  <c r="C2088" i="4"/>
  <c r="C2087" i="4"/>
  <c r="C2086" i="4"/>
  <c r="C2085" i="4"/>
  <c r="C2084" i="4"/>
  <c r="C2083" i="4"/>
  <c r="C2082" i="4"/>
  <c r="C2081" i="4"/>
  <c r="C2080" i="4"/>
  <c r="C2079" i="4"/>
  <c r="C2078" i="4"/>
  <c r="C2077" i="4"/>
  <c r="C2076" i="4"/>
  <c r="C2075" i="4"/>
  <c r="C2074" i="4"/>
  <c r="C2073" i="4"/>
  <c r="C2072" i="4"/>
  <c r="C2071" i="4"/>
  <c r="C2070" i="4"/>
  <c r="C2069" i="4"/>
  <c r="C2068" i="4"/>
  <c r="C2067" i="4"/>
  <c r="C2066" i="4"/>
  <c r="C2065" i="4"/>
  <c r="C2064" i="4"/>
  <c r="C2063" i="4"/>
  <c r="C2062" i="4"/>
  <c r="C2061" i="4"/>
  <c r="C2060" i="4"/>
  <c r="C2059" i="4"/>
  <c r="C2058" i="4"/>
  <c r="C2057" i="4"/>
  <c r="C2056" i="4"/>
  <c r="C2055" i="4"/>
  <c r="C2054" i="4"/>
  <c r="C2053" i="4"/>
  <c r="C2052" i="4"/>
  <c r="C2051" i="4"/>
  <c r="C2050" i="4"/>
  <c r="C2049" i="4"/>
  <c r="C2048" i="4"/>
  <c r="C2047" i="4"/>
  <c r="C2046" i="4"/>
  <c r="C2045" i="4"/>
  <c r="C2044" i="4"/>
  <c r="C2043" i="4"/>
  <c r="C2042" i="4"/>
  <c r="C2041" i="4"/>
  <c r="C2040" i="4"/>
  <c r="C2039" i="4"/>
  <c r="C2038" i="4"/>
  <c r="C2037" i="4"/>
  <c r="C2036" i="4"/>
  <c r="C2035" i="4"/>
  <c r="C2034" i="4"/>
  <c r="C2033" i="4"/>
  <c r="C2032" i="4"/>
  <c r="C2031" i="4"/>
  <c r="C2030" i="4"/>
  <c r="C2029" i="4"/>
  <c r="C2028" i="4"/>
  <c r="C2027" i="4"/>
  <c r="C2026" i="4"/>
  <c r="C2025" i="4"/>
  <c r="C2024" i="4"/>
  <c r="C2023" i="4"/>
  <c r="C2022" i="4"/>
  <c r="C2021" i="4"/>
  <c r="C2020" i="4"/>
  <c r="C2019" i="4"/>
  <c r="C2018" i="4"/>
  <c r="C2017" i="4"/>
  <c r="C2016" i="4"/>
  <c r="C2015" i="4"/>
  <c r="C2014" i="4"/>
  <c r="C2013" i="4"/>
  <c r="C2012" i="4"/>
  <c r="C2011" i="4"/>
  <c r="C2010" i="4"/>
  <c r="C2009" i="4"/>
  <c r="C2008" i="4"/>
  <c r="C2007" i="4"/>
  <c r="C2006" i="4"/>
  <c r="C2005" i="4"/>
  <c r="C2004" i="4"/>
  <c r="C2003" i="4"/>
  <c r="C2002" i="4"/>
  <c r="C2001" i="4"/>
  <c r="C2000" i="4"/>
  <c r="C1999" i="4"/>
  <c r="C1998" i="4"/>
  <c r="C1997" i="4"/>
  <c r="C1996" i="4"/>
  <c r="C1995" i="4"/>
  <c r="C1994" i="4"/>
  <c r="C1993" i="4"/>
  <c r="C1992" i="4"/>
  <c r="C1991" i="4"/>
  <c r="C1990" i="4"/>
  <c r="C1989" i="4"/>
  <c r="C1988" i="4"/>
  <c r="C1987" i="4"/>
  <c r="C1986" i="4"/>
  <c r="C1985" i="4"/>
  <c r="C1984" i="4"/>
  <c r="C1983" i="4"/>
  <c r="C1982" i="4"/>
  <c r="C1981" i="4"/>
  <c r="C1980" i="4"/>
  <c r="C1979" i="4"/>
  <c r="C1978" i="4"/>
  <c r="C1977" i="4"/>
  <c r="C1976" i="4"/>
  <c r="C1975" i="4"/>
  <c r="C1974" i="4"/>
  <c r="C1973" i="4"/>
  <c r="C1972" i="4"/>
  <c r="C1971" i="4"/>
  <c r="C1970" i="4"/>
  <c r="C1969" i="4"/>
  <c r="C1968" i="4"/>
  <c r="C1967" i="4"/>
  <c r="C1966" i="4"/>
  <c r="C1965" i="4"/>
  <c r="C1964" i="4"/>
  <c r="C1963" i="4"/>
  <c r="C1962" i="4"/>
  <c r="C1961" i="4"/>
  <c r="C1960" i="4"/>
  <c r="C1959" i="4"/>
  <c r="C1958" i="4"/>
  <c r="C1957" i="4"/>
  <c r="C1956" i="4"/>
  <c r="C1955" i="4"/>
  <c r="C1954" i="4"/>
  <c r="C1953" i="4"/>
  <c r="C1952" i="4"/>
  <c r="C1951" i="4"/>
  <c r="C1950" i="4"/>
  <c r="C1949" i="4"/>
  <c r="C1948" i="4"/>
  <c r="C1947" i="4"/>
  <c r="C1946" i="4"/>
  <c r="C1945" i="4"/>
  <c r="C1944" i="4"/>
  <c r="C1943" i="4"/>
  <c r="C1942" i="4"/>
  <c r="C1941" i="4"/>
  <c r="C1940" i="4"/>
  <c r="C1939" i="4"/>
  <c r="C1938" i="4"/>
  <c r="C1937" i="4"/>
  <c r="C1936" i="4"/>
  <c r="C1935" i="4"/>
  <c r="C1934" i="4"/>
  <c r="C1933" i="4"/>
  <c r="C1932" i="4"/>
  <c r="C1931" i="4"/>
  <c r="C1930" i="4"/>
  <c r="C1929" i="4"/>
  <c r="C1928" i="4"/>
  <c r="C1927" i="4"/>
  <c r="C1926" i="4"/>
  <c r="C1925" i="4"/>
  <c r="C1924" i="4"/>
  <c r="C1923" i="4"/>
  <c r="C1922" i="4"/>
  <c r="C1921" i="4"/>
  <c r="C1920" i="4"/>
  <c r="C1919" i="4"/>
  <c r="C1918" i="4"/>
  <c r="C1917" i="4"/>
  <c r="C1916" i="4"/>
  <c r="C1915" i="4"/>
  <c r="C1914" i="4"/>
  <c r="C1913" i="4"/>
  <c r="C1912" i="4"/>
  <c r="C1911" i="4"/>
  <c r="C1910" i="4"/>
  <c r="C1909" i="4"/>
  <c r="C1908" i="4"/>
  <c r="C1907" i="4"/>
  <c r="C1906" i="4"/>
  <c r="C1905" i="4"/>
  <c r="C1904" i="4"/>
  <c r="C1903" i="4"/>
  <c r="C1902" i="4"/>
  <c r="C1901" i="4"/>
  <c r="C1900" i="4"/>
  <c r="C1899" i="4"/>
  <c r="C1898" i="4"/>
  <c r="C1897" i="4"/>
  <c r="C1896" i="4"/>
  <c r="C1895" i="4"/>
  <c r="C1894" i="4"/>
  <c r="C1893" i="4"/>
  <c r="C1892" i="4"/>
  <c r="C1891" i="4"/>
  <c r="C1890" i="4"/>
  <c r="C1889" i="4"/>
  <c r="C1888" i="4"/>
  <c r="C1887" i="4"/>
  <c r="C1886" i="4"/>
  <c r="C1885" i="4"/>
  <c r="C1884" i="4"/>
  <c r="C1883" i="4"/>
  <c r="C1882" i="4"/>
  <c r="C1881" i="4"/>
  <c r="C1880" i="4"/>
  <c r="C1879" i="4"/>
  <c r="C1878" i="4"/>
  <c r="C1877" i="4"/>
  <c r="C1876" i="4"/>
  <c r="C1875" i="4"/>
  <c r="C1874" i="4"/>
  <c r="C1873" i="4"/>
  <c r="C1872" i="4"/>
  <c r="C1871" i="4"/>
  <c r="C1870" i="4"/>
  <c r="C1869" i="4"/>
  <c r="C1868" i="4"/>
  <c r="C1867" i="4"/>
  <c r="C1866" i="4"/>
  <c r="C1865" i="4"/>
  <c r="C1864" i="4"/>
  <c r="C1863" i="4"/>
  <c r="C1862" i="4"/>
  <c r="C1861" i="4"/>
  <c r="C1860" i="4"/>
  <c r="C1859" i="4"/>
  <c r="C1858" i="4"/>
  <c r="C1857" i="4"/>
  <c r="C1856" i="4"/>
  <c r="C1855" i="4"/>
  <c r="C1854" i="4"/>
  <c r="C1853" i="4"/>
  <c r="C1852" i="4"/>
  <c r="C1851" i="4"/>
  <c r="C1850" i="4"/>
  <c r="C1849" i="4"/>
  <c r="C1848" i="4"/>
  <c r="C1847" i="4"/>
  <c r="C1846" i="4"/>
  <c r="C1845" i="4"/>
  <c r="C1844" i="4"/>
  <c r="C1843" i="4"/>
  <c r="C1842" i="4"/>
  <c r="C1841" i="4"/>
  <c r="C1840" i="4"/>
  <c r="C1839" i="4"/>
  <c r="C1838" i="4"/>
  <c r="C1837" i="4"/>
  <c r="C1836" i="4"/>
  <c r="C1835" i="4"/>
  <c r="C1834" i="4"/>
  <c r="C1833" i="4"/>
  <c r="C1832" i="4"/>
  <c r="C1831" i="4"/>
  <c r="C1830" i="4"/>
  <c r="C1829" i="4"/>
  <c r="C1828" i="4"/>
  <c r="C1827" i="4"/>
  <c r="C1826" i="4"/>
  <c r="C1825" i="4"/>
  <c r="C1824" i="4"/>
  <c r="C1823" i="4"/>
  <c r="C1822" i="4"/>
  <c r="C1821" i="4"/>
  <c r="C1820" i="4"/>
  <c r="C1819" i="4"/>
  <c r="C1818" i="4"/>
  <c r="C1817" i="4"/>
  <c r="C1816" i="4"/>
  <c r="C1815" i="4"/>
  <c r="C1814" i="4"/>
  <c r="C1813" i="4"/>
  <c r="C1812" i="4"/>
  <c r="C1811" i="4"/>
  <c r="C1810" i="4"/>
  <c r="C1809" i="4"/>
  <c r="C1808" i="4"/>
  <c r="C1807" i="4"/>
  <c r="C1806" i="4"/>
  <c r="C1805" i="4"/>
  <c r="C1804" i="4"/>
  <c r="C1803" i="4"/>
  <c r="C1802" i="4"/>
  <c r="C1801" i="4"/>
  <c r="C1800" i="4"/>
  <c r="C1799" i="4"/>
  <c r="C1798" i="4"/>
  <c r="C1797" i="4"/>
  <c r="C1796" i="4"/>
  <c r="C1795" i="4"/>
  <c r="C1794" i="4"/>
  <c r="C1793" i="4"/>
  <c r="C1792" i="4"/>
  <c r="C1791" i="4"/>
  <c r="C1790" i="4"/>
  <c r="C1789" i="4"/>
  <c r="C1788" i="4"/>
  <c r="C1787" i="4"/>
  <c r="C1786" i="4"/>
  <c r="C1785" i="4"/>
  <c r="C1784" i="4"/>
  <c r="C1783" i="4"/>
  <c r="C1782" i="4"/>
  <c r="C1781" i="4"/>
  <c r="C1780" i="4"/>
  <c r="C1779" i="4"/>
  <c r="C1778" i="4"/>
  <c r="C1777" i="4"/>
  <c r="C1776" i="4"/>
  <c r="C1775" i="4"/>
  <c r="C1774" i="4"/>
  <c r="C1773" i="4"/>
  <c r="C1772" i="4"/>
  <c r="C1771" i="4"/>
  <c r="C1770" i="4"/>
  <c r="C1769" i="4"/>
  <c r="C1768" i="4"/>
  <c r="C1767" i="4"/>
  <c r="C1766" i="4"/>
  <c r="C1765" i="4"/>
  <c r="C1764" i="4"/>
  <c r="C1763" i="4"/>
  <c r="C1762" i="4"/>
  <c r="C1761" i="4"/>
  <c r="C1760" i="4"/>
  <c r="C1759" i="4"/>
  <c r="C1758" i="4"/>
  <c r="C1757" i="4"/>
  <c r="C1756" i="4"/>
  <c r="C1755" i="4"/>
  <c r="C1754" i="4"/>
  <c r="C1753" i="4"/>
  <c r="C1752" i="4"/>
  <c r="C1751" i="4"/>
  <c r="C1750" i="4"/>
  <c r="C1749" i="4"/>
  <c r="C1748" i="4"/>
  <c r="C1747" i="4"/>
  <c r="C1746" i="4"/>
  <c r="C1745" i="4"/>
  <c r="C1744" i="4"/>
  <c r="C1743" i="4"/>
  <c r="C1742" i="4"/>
  <c r="C1741" i="4"/>
  <c r="C1740" i="4"/>
  <c r="C1739" i="4"/>
  <c r="C1738" i="4"/>
  <c r="C1737" i="4"/>
  <c r="C1736" i="4"/>
  <c r="C1735" i="4"/>
  <c r="C1734" i="4"/>
  <c r="C1733" i="4"/>
  <c r="C1732" i="4"/>
  <c r="C1731" i="4"/>
  <c r="C1730" i="4"/>
  <c r="C1729" i="4"/>
  <c r="C1728" i="4"/>
  <c r="C1727" i="4"/>
  <c r="C1726" i="4"/>
  <c r="C1725" i="4"/>
  <c r="C1724" i="4"/>
  <c r="C1723" i="4"/>
  <c r="C1722" i="4"/>
  <c r="C1721" i="4"/>
  <c r="C1720" i="4"/>
  <c r="C1719" i="4"/>
  <c r="C1718" i="4"/>
  <c r="C1717" i="4"/>
  <c r="C1716" i="4"/>
  <c r="C1715" i="4"/>
  <c r="C1714" i="4"/>
  <c r="C1713" i="4"/>
  <c r="C1712" i="4"/>
  <c r="C1711" i="4"/>
  <c r="C1710" i="4"/>
  <c r="C1709" i="4"/>
  <c r="C1708" i="4"/>
  <c r="C1707" i="4"/>
  <c r="C1706" i="4"/>
  <c r="C1705" i="4"/>
  <c r="C1704" i="4"/>
  <c r="C1703" i="4"/>
  <c r="C1702" i="4"/>
  <c r="C1701" i="4"/>
  <c r="C1700" i="4"/>
  <c r="C1699" i="4"/>
  <c r="C1698" i="4"/>
  <c r="C1697" i="4"/>
  <c r="C1696" i="4"/>
  <c r="C1695" i="4"/>
  <c r="C1694" i="4"/>
  <c r="C1693" i="4"/>
  <c r="C1692" i="4"/>
  <c r="C1691" i="4"/>
  <c r="C1690" i="4"/>
  <c r="C1689" i="4"/>
  <c r="C1688" i="4"/>
  <c r="C1687" i="4"/>
  <c r="C1686" i="4"/>
  <c r="C1685" i="4"/>
  <c r="C1684" i="4"/>
  <c r="C1683" i="4"/>
  <c r="C1682" i="4"/>
  <c r="C1681" i="4"/>
  <c r="C1680" i="4"/>
  <c r="C1679" i="4"/>
  <c r="C1678" i="4"/>
  <c r="C1677" i="4"/>
  <c r="C1676" i="4"/>
  <c r="C1675" i="4"/>
  <c r="C1674" i="4"/>
  <c r="C1673" i="4"/>
  <c r="C1672" i="4"/>
  <c r="C1671" i="4"/>
  <c r="C1670" i="4"/>
  <c r="C1669" i="4"/>
  <c r="C1668" i="4"/>
  <c r="C1667" i="4"/>
  <c r="C1666" i="4"/>
  <c r="C1665" i="4"/>
  <c r="C1664" i="4"/>
  <c r="C1663" i="4"/>
  <c r="C1662" i="4"/>
  <c r="C1661" i="4"/>
  <c r="C1660" i="4"/>
  <c r="C1659" i="4"/>
  <c r="C1658" i="4"/>
  <c r="C1657" i="4"/>
  <c r="C1656" i="4"/>
  <c r="C1655" i="4"/>
  <c r="C1654" i="4"/>
  <c r="C1653" i="4"/>
  <c r="C1652" i="4"/>
  <c r="C1651" i="4"/>
  <c r="C1650" i="4"/>
  <c r="C1649" i="4"/>
  <c r="C1648" i="4"/>
  <c r="C1647" i="4"/>
  <c r="C1646" i="4"/>
  <c r="C1645" i="4"/>
  <c r="C1644" i="4"/>
  <c r="C1643" i="4"/>
  <c r="C1642" i="4"/>
  <c r="C1641" i="4"/>
  <c r="C1640" i="4"/>
  <c r="C1639" i="4"/>
  <c r="C1638" i="4"/>
  <c r="C1637" i="4"/>
  <c r="C1636" i="4"/>
  <c r="C1635" i="4"/>
  <c r="C1634" i="4"/>
  <c r="C1633" i="4"/>
  <c r="C1632" i="4"/>
  <c r="C1631" i="4"/>
  <c r="C1630" i="4"/>
  <c r="C1629" i="4"/>
  <c r="C1628" i="4"/>
  <c r="C1627" i="4"/>
  <c r="C1626" i="4"/>
  <c r="C1625" i="4"/>
  <c r="C1624" i="4"/>
  <c r="C1623" i="4"/>
  <c r="C1622" i="4"/>
  <c r="C1621" i="4"/>
  <c r="C1620" i="4"/>
  <c r="C161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4" i="4"/>
  <c r="C1583" i="4"/>
  <c r="C1582" i="4"/>
  <c r="C1581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8" i="4"/>
  <c r="C1567" i="4"/>
  <c r="C1566" i="4"/>
  <c r="C1565" i="4"/>
  <c r="C1564" i="4"/>
  <c r="C1563" i="4"/>
  <c r="C1562" i="4"/>
  <c r="C1561" i="4"/>
  <c r="C1560" i="4"/>
  <c r="C1559" i="4"/>
  <c r="C1558" i="4"/>
  <c r="C1557" i="4"/>
  <c r="C1556" i="4"/>
  <c r="C1555" i="4"/>
  <c r="C1554" i="4"/>
  <c r="C1553" i="4"/>
  <c r="C1552" i="4"/>
  <c r="C1551" i="4"/>
  <c r="C1550" i="4"/>
  <c r="C1549" i="4"/>
  <c r="C1548" i="4"/>
  <c r="C1547" i="4"/>
  <c r="C1546" i="4"/>
  <c r="C1545" i="4"/>
  <c r="C1544" i="4"/>
  <c r="C1543" i="4"/>
  <c r="C1542" i="4"/>
  <c r="C1541" i="4"/>
  <c r="C1540" i="4"/>
  <c r="C1539" i="4"/>
  <c r="C1538" i="4"/>
  <c r="C1537" i="4"/>
  <c r="C1536" i="4"/>
  <c r="C1535" i="4"/>
  <c r="C1534" i="4"/>
  <c r="C1533" i="4"/>
  <c r="C1532" i="4"/>
  <c r="C1531" i="4"/>
  <c r="C1530" i="4"/>
  <c r="C1529" i="4"/>
  <c r="C1528" i="4"/>
  <c r="C1527" i="4"/>
  <c r="C1526" i="4"/>
  <c r="C1525" i="4"/>
  <c r="C1524" i="4"/>
  <c r="C1523" i="4"/>
  <c r="C1522" i="4"/>
  <c r="C1521" i="4"/>
  <c r="C1520" i="4"/>
  <c r="C1519" i="4"/>
  <c r="C1518" i="4"/>
  <c r="C1517" i="4"/>
  <c r="C1516" i="4"/>
  <c r="C1515" i="4"/>
  <c r="C1514" i="4"/>
  <c r="C1513" i="4"/>
  <c r="C1512" i="4"/>
  <c r="C1511" i="4"/>
  <c r="C1510" i="4"/>
  <c r="C1509" i="4"/>
  <c r="C1508" i="4"/>
  <c r="C1507" i="4"/>
  <c r="C1506" i="4"/>
  <c r="C1505" i="4"/>
  <c r="C1504" i="4"/>
  <c r="C1503" i="4"/>
  <c r="C1502" i="4"/>
  <c r="C1501" i="4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2" i="4"/>
  <c r="E2511" i="4"/>
  <c r="E2510" i="4"/>
  <c r="E2509" i="4"/>
  <c r="E2508" i="4"/>
  <c r="E2507" i="4"/>
  <c r="E2506" i="4"/>
  <c r="E2505" i="4"/>
  <c r="E2504" i="4"/>
  <c r="E2503" i="4"/>
  <c r="E2502" i="4"/>
  <c r="E2501" i="4"/>
  <c r="E2500" i="4"/>
  <c r="E2499" i="4"/>
  <c r="E2498" i="4"/>
  <c r="E2497" i="4"/>
  <c r="E2496" i="4"/>
  <c r="E2495" i="4"/>
  <c r="E2494" i="4"/>
  <c r="E2493" i="4"/>
  <c r="E2492" i="4"/>
  <c r="E2491" i="4"/>
  <c r="E2490" i="4"/>
  <c r="E2489" i="4"/>
  <c r="E2488" i="4"/>
  <c r="E2487" i="4"/>
  <c r="E2486" i="4"/>
  <c r="E2485" i="4"/>
  <c r="E2484" i="4"/>
  <c r="E2483" i="4"/>
  <c r="E2482" i="4"/>
  <c r="E2481" i="4"/>
  <c r="E2480" i="4"/>
  <c r="E2479" i="4"/>
  <c r="E2478" i="4"/>
  <c r="E2477" i="4"/>
  <c r="E2476" i="4"/>
  <c r="E2475" i="4"/>
  <c r="E2474" i="4"/>
  <c r="E2473" i="4"/>
  <c r="E2472" i="4"/>
  <c r="E2471" i="4"/>
  <c r="E2470" i="4"/>
  <c r="E2469" i="4"/>
  <c r="E2468" i="4"/>
  <c r="E2467" i="4"/>
  <c r="E2466" i="4"/>
  <c r="E2465" i="4"/>
  <c r="E2464" i="4"/>
  <c r="E2463" i="4"/>
  <c r="E2462" i="4"/>
  <c r="E2461" i="4"/>
  <c r="E2460" i="4"/>
  <c r="E2459" i="4"/>
  <c r="E2458" i="4"/>
  <c r="E2457" i="4"/>
  <c r="E2456" i="4"/>
  <c r="E2455" i="4"/>
  <c r="E2454" i="4"/>
  <c r="E2453" i="4"/>
  <c r="E2452" i="4"/>
  <c r="E2451" i="4"/>
  <c r="E2450" i="4"/>
  <c r="E2449" i="4"/>
  <c r="E2448" i="4"/>
  <c r="E2447" i="4"/>
  <c r="E2446" i="4"/>
  <c r="E2445" i="4"/>
  <c r="E2444" i="4"/>
  <c r="E2443" i="4"/>
  <c r="E2442" i="4"/>
  <c r="E2441" i="4"/>
  <c r="E2440" i="4"/>
  <c r="E2439" i="4"/>
  <c r="E2438" i="4"/>
  <c r="E2437" i="4"/>
  <c r="E2436" i="4"/>
  <c r="E2435" i="4"/>
  <c r="E2434" i="4"/>
  <c r="E2433" i="4"/>
  <c r="E2432" i="4"/>
  <c r="E2431" i="4"/>
  <c r="E2430" i="4"/>
  <c r="E2429" i="4"/>
  <c r="E2428" i="4"/>
  <c r="E2427" i="4"/>
  <c r="E2426" i="4"/>
  <c r="E2425" i="4"/>
  <c r="E2424" i="4"/>
  <c r="E2423" i="4"/>
  <c r="E2422" i="4"/>
  <c r="E2421" i="4"/>
  <c r="E2420" i="4"/>
  <c r="E2419" i="4"/>
  <c r="E2418" i="4"/>
  <c r="E2417" i="4"/>
  <c r="E2416" i="4"/>
  <c r="E2415" i="4"/>
  <c r="E2414" i="4"/>
  <c r="E2413" i="4"/>
  <c r="E2412" i="4"/>
  <c r="E2411" i="4"/>
  <c r="E2410" i="4"/>
  <c r="E2409" i="4"/>
  <c r="E2408" i="4"/>
  <c r="E2407" i="4"/>
  <c r="E2406" i="4"/>
  <c r="E2405" i="4"/>
  <c r="E2404" i="4"/>
  <c r="E2403" i="4"/>
  <c r="E2402" i="4"/>
  <c r="E2401" i="4"/>
  <c r="E2400" i="4"/>
  <c r="E2399" i="4"/>
  <c r="E2398" i="4"/>
  <c r="E2397" i="4"/>
  <c r="E2396" i="4"/>
  <c r="E2395" i="4"/>
  <c r="E2394" i="4"/>
  <c r="E2393" i="4"/>
  <c r="E2392" i="4"/>
  <c r="E2391" i="4"/>
  <c r="E2390" i="4"/>
  <c r="E2389" i="4"/>
  <c r="E2388" i="4"/>
  <c r="E2387" i="4"/>
  <c r="E2386" i="4"/>
  <c r="E2385" i="4"/>
  <c r="E2384" i="4"/>
  <c r="E2383" i="4"/>
  <c r="E2382" i="4"/>
  <c r="E2381" i="4"/>
  <c r="E2380" i="4"/>
  <c r="E2379" i="4"/>
  <c r="E2378" i="4"/>
  <c r="E2377" i="4"/>
  <c r="E2376" i="4"/>
  <c r="E2375" i="4"/>
  <c r="E2374" i="4"/>
  <c r="E2373" i="4"/>
  <c r="E2372" i="4"/>
  <c r="E2371" i="4"/>
  <c r="E2370" i="4"/>
  <c r="E2369" i="4"/>
  <c r="E2368" i="4"/>
  <c r="E2367" i="4"/>
  <c r="E2366" i="4"/>
  <c r="E2365" i="4"/>
  <c r="E2364" i="4"/>
  <c r="E2363" i="4"/>
  <c r="E2362" i="4"/>
  <c r="E2361" i="4"/>
  <c r="E2360" i="4"/>
  <c r="E2359" i="4"/>
  <c r="E2358" i="4"/>
  <c r="E2357" i="4"/>
  <c r="E2356" i="4"/>
  <c r="E2355" i="4"/>
  <c r="E2354" i="4"/>
  <c r="E2353" i="4"/>
  <c r="E2352" i="4"/>
  <c r="E2351" i="4"/>
  <c r="E2350" i="4"/>
  <c r="E2349" i="4"/>
  <c r="E2348" i="4"/>
  <c r="E2347" i="4"/>
  <c r="E2346" i="4"/>
  <c r="E2345" i="4"/>
  <c r="E2344" i="4"/>
  <c r="E2343" i="4"/>
  <c r="E2342" i="4"/>
  <c r="E2341" i="4"/>
  <c r="E2340" i="4"/>
  <c r="E2339" i="4"/>
  <c r="E2338" i="4"/>
  <c r="E2337" i="4"/>
  <c r="E2336" i="4"/>
  <c r="E2335" i="4"/>
  <c r="E2334" i="4"/>
  <c r="E2333" i="4"/>
  <c r="E2332" i="4"/>
  <c r="E2331" i="4"/>
  <c r="E2330" i="4"/>
  <c r="E2329" i="4"/>
  <c r="E2328" i="4"/>
  <c r="E2327" i="4"/>
  <c r="E2326" i="4"/>
  <c r="E2325" i="4"/>
  <c r="E2324" i="4"/>
  <c r="E2323" i="4"/>
  <c r="E2322" i="4"/>
  <c r="E2321" i="4"/>
  <c r="E2320" i="4"/>
  <c r="E2319" i="4"/>
  <c r="E2318" i="4"/>
  <c r="E2317" i="4"/>
  <c r="E2316" i="4"/>
  <c r="E2315" i="4"/>
  <c r="E2314" i="4"/>
  <c r="E2313" i="4"/>
  <c r="E2312" i="4"/>
  <c r="E2311" i="4"/>
  <c r="E2310" i="4"/>
  <c r="E2309" i="4"/>
  <c r="E2308" i="4"/>
  <c r="E2307" i="4"/>
  <c r="E2306" i="4"/>
  <c r="E2305" i="4"/>
  <c r="E2304" i="4"/>
  <c r="E2303" i="4"/>
  <c r="E2302" i="4"/>
  <c r="E2301" i="4"/>
  <c r="E2300" i="4"/>
  <c r="E2299" i="4"/>
  <c r="E2298" i="4"/>
  <c r="E2297" i="4"/>
  <c r="E2296" i="4"/>
  <c r="E2295" i="4"/>
  <c r="E2294" i="4"/>
  <c r="E2293" i="4"/>
  <c r="E2292" i="4"/>
  <c r="E2291" i="4"/>
  <c r="E2290" i="4"/>
  <c r="E2289" i="4"/>
  <c r="E2288" i="4"/>
  <c r="E2287" i="4"/>
  <c r="E2286" i="4"/>
  <c r="E2285" i="4"/>
  <c r="E2284" i="4"/>
  <c r="E2283" i="4"/>
  <c r="E2282" i="4"/>
  <c r="E2281" i="4"/>
  <c r="E2280" i="4"/>
  <c r="E2279" i="4"/>
  <c r="E2278" i="4"/>
  <c r="E2277" i="4"/>
  <c r="E2276" i="4"/>
  <c r="E2275" i="4"/>
  <c r="E2274" i="4"/>
  <c r="E2273" i="4"/>
  <c r="E2272" i="4"/>
  <c r="E2271" i="4"/>
  <c r="E2270" i="4"/>
  <c r="E2269" i="4"/>
  <c r="E2268" i="4"/>
  <c r="E2267" i="4"/>
  <c r="E2266" i="4"/>
  <c r="E2265" i="4"/>
  <c r="E2264" i="4"/>
  <c r="E2263" i="4"/>
  <c r="E2262" i="4"/>
  <c r="E2261" i="4"/>
  <c r="E2260" i="4"/>
  <c r="E2259" i="4"/>
  <c r="E2258" i="4"/>
  <c r="E2257" i="4"/>
  <c r="E2256" i="4"/>
  <c r="E2255" i="4"/>
  <c r="E2254" i="4"/>
  <c r="E2253" i="4"/>
  <c r="E2252" i="4"/>
  <c r="E2251" i="4"/>
  <c r="E2250" i="4"/>
  <c r="E2249" i="4"/>
  <c r="E2248" i="4"/>
  <c r="E2247" i="4"/>
  <c r="E2246" i="4"/>
  <c r="E2245" i="4"/>
  <c r="E2244" i="4"/>
  <c r="E2243" i="4"/>
  <c r="E2242" i="4"/>
  <c r="E2241" i="4"/>
  <c r="E2240" i="4"/>
  <c r="E2239" i="4"/>
  <c r="E2238" i="4"/>
  <c r="E2237" i="4"/>
  <c r="E2236" i="4"/>
  <c r="E2235" i="4"/>
  <c r="E2234" i="4"/>
  <c r="E2233" i="4"/>
  <c r="E2232" i="4"/>
  <c r="E2231" i="4"/>
  <c r="E2230" i="4"/>
  <c r="E2229" i="4"/>
  <c r="E2228" i="4"/>
  <c r="E2227" i="4"/>
  <c r="E2226" i="4"/>
  <c r="E2225" i="4"/>
  <c r="E2224" i="4"/>
  <c r="E2223" i="4"/>
  <c r="E2222" i="4"/>
  <c r="E2221" i="4"/>
  <c r="E2220" i="4"/>
  <c r="E2219" i="4"/>
  <c r="E2218" i="4"/>
  <c r="E2217" i="4"/>
  <c r="E2216" i="4"/>
  <c r="E2215" i="4"/>
  <c r="E2214" i="4"/>
  <c r="E2213" i="4"/>
  <c r="E2212" i="4"/>
  <c r="E2211" i="4"/>
  <c r="E2210" i="4"/>
  <c r="E2209" i="4"/>
  <c r="E2208" i="4"/>
  <c r="E2207" i="4"/>
  <c r="E2206" i="4"/>
  <c r="E2205" i="4"/>
  <c r="E2204" i="4"/>
  <c r="E2203" i="4"/>
  <c r="E2202" i="4"/>
  <c r="E2201" i="4"/>
  <c r="E2200" i="4"/>
  <c r="E2199" i="4"/>
  <c r="E2198" i="4"/>
  <c r="E2197" i="4"/>
  <c r="E2196" i="4"/>
  <c r="E2195" i="4"/>
  <c r="E2194" i="4"/>
  <c r="E2193" i="4"/>
  <c r="E2192" i="4"/>
  <c r="E2191" i="4"/>
  <c r="E2190" i="4"/>
  <c r="E2189" i="4"/>
  <c r="E2188" i="4"/>
  <c r="E2187" i="4"/>
  <c r="E2186" i="4"/>
  <c r="E2185" i="4"/>
  <c r="E2184" i="4"/>
  <c r="E2183" i="4"/>
  <c r="E2182" i="4"/>
  <c r="E2181" i="4"/>
  <c r="E2180" i="4"/>
  <c r="E2179" i="4"/>
  <c r="E2178" i="4"/>
  <c r="E2177" i="4"/>
  <c r="E2176" i="4"/>
  <c r="E2175" i="4"/>
  <c r="E2174" i="4"/>
  <c r="E2173" i="4"/>
  <c r="E2172" i="4"/>
  <c r="E2171" i="4"/>
  <c r="E2170" i="4"/>
  <c r="E2169" i="4"/>
  <c r="E2168" i="4"/>
  <c r="E2167" i="4"/>
  <c r="E2166" i="4"/>
  <c r="E2165" i="4"/>
  <c r="E2164" i="4"/>
  <c r="E2163" i="4"/>
  <c r="E2162" i="4"/>
  <c r="E2161" i="4"/>
  <c r="E2160" i="4"/>
  <c r="E2159" i="4"/>
  <c r="E2158" i="4"/>
  <c r="E2157" i="4"/>
  <c r="E2156" i="4"/>
  <c r="E2155" i="4"/>
  <c r="E2154" i="4"/>
  <c r="E2153" i="4"/>
  <c r="E2152" i="4"/>
  <c r="E2151" i="4"/>
  <c r="E2150" i="4"/>
  <c r="E2149" i="4"/>
  <c r="E2148" i="4"/>
  <c r="E2147" i="4"/>
  <c r="E2146" i="4"/>
  <c r="E2145" i="4"/>
  <c r="E2144" i="4"/>
  <c r="E2143" i="4"/>
  <c r="E2142" i="4"/>
  <c r="E2141" i="4"/>
  <c r="E2140" i="4"/>
  <c r="E2139" i="4"/>
  <c r="E2138" i="4"/>
  <c r="E2137" i="4"/>
  <c r="E2136" i="4"/>
  <c r="E2135" i="4"/>
  <c r="E2134" i="4"/>
  <c r="E2133" i="4"/>
  <c r="E2132" i="4"/>
  <c r="E2131" i="4"/>
  <c r="E2130" i="4"/>
  <c r="E2129" i="4"/>
  <c r="E2128" i="4"/>
  <c r="E2127" i="4"/>
  <c r="E2126" i="4"/>
  <c r="E2125" i="4"/>
  <c r="E2124" i="4"/>
  <c r="E2123" i="4"/>
  <c r="E2122" i="4"/>
  <c r="E2121" i="4"/>
  <c r="E2120" i="4"/>
  <c r="E2119" i="4"/>
  <c r="E2118" i="4"/>
  <c r="E2117" i="4"/>
  <c r="E2116" i="4"/>
  <c r="E2115" i="4"/>
  <c r="E2114" i="4"/>
  <c r="E2113" i="4"/>
  <c r="E2112" i="4"/>
  <c r="E2111" i="4"/>
  <c r="E2110" i="4"/>
  <c r="E2109" i="4"/>
  <c r="E2108" i="4"/>
  <c r="E2107" i="4"/>
  <c r="E2106" i="4"/>
  <c r="E2105" i="4"/>
  <c r="E2104" i="4"/>
  <c r="E2103" i="4"/>
  <c r="E2102" i="4"/>
  <c r="E2101" i="4"/>
  <c r="E2100" i="4"/>
  <c r="E2099" i="4"/>
  <c r="E2098" i="4"/>
  <c r="E2097" i="4"/>
  <c r="E2096" i="4"/>
  <c r="E2095" i="4"/>
  <c r="E2094" i="4"/>
  <c r="E2093" i="4"/>
  <c r="E2092" i="4"/>
  <c r="E2091" i="4"/>
  <c r="E2090" i="4"/>
  <c r="E2089" i="4"/>
  <c r="E2088" i="4"/>
  <c r="E2087" i="4"/>
  <c r="E2086" i="4"/>
  <c r="E2085" i="4"/>
  <c r="E2084" i="4"/>
  <c r="E2083" i="4"/>
  <c r="E2082" i="4"/>
  <c r="E2081" i="4"/>
  <c r="E2080" i="4"/>
  <c r="E2079" i="4"/>
  <c r="E2078" i="4"/>
  <c r="E2077" i="4"/>
  <c r="E2076" i="4"/>
  <c r="E2075" i="4"/>
  <c r="E2074" i="4"/>
  <c r="E2073" i="4"/>
  <c r="E2072" i="4"/>
  <c r="E2071" i="4"/>
  <c r="E2070" i="4"/>
  <c r="E2069" i="4"/>
  <c r="E2068" i="4"/>
  <c r="E2067" i="4"/>
  <c r="E2066" i="4"/>
  <c r="E2065" i="4"/>
  <c r="E2064" i="4"/>
  <c r="E2063" i="4"/>
  <c r="E2062" i="4"/>
  <c r="E2061" i="4"/>
  <c r="E2060" i="4"/>
  <c r="E2059" i="4"/>
  <c r="E2058" i="4"/>
  <c r="E2057" i="4"/>
  <c r="E2056" i="4"/>
  <c r="E2055" i="4"/>
  <c r="E2054" i="4"/>
  <c r="E2053" i="4"/>
  <c r="E2052" i="4"/>
  <c r="E2051" i="4"/>
  <c r="E2050" i="4"/>
  <c r="E2049" i="4"/>
  <c r="E2048" i="4"/>
  <c r="E2047" i="4"/>
  <c r="E2046" i="4"/>
  <c r="E2045" i="4"/>
  <c r="E2044" i="4"/>
  <c r="E2043" i="4"/>
  <c r="E2042" i="4"/>
  <c r="E2041" i="4"/>
  <c r="E2040" i="4"/>
  <c r="E2039" i="4"/>
  <c r="E2038" i="4"/>
  <c r="E2037" i="4"/>
  <c r="E2036" i="4"/>
  <c r="E2035" i="4"/>
  <c r="E2034" i="4"/>
  <c r="E2033" i="4"/>
  <c r="E2032" i="4"/>
  <c r="E2031" i="4"/>
  <c r="E2030" i="4"/>
  <c r="E2029" i="4"/>
  <c r="E2028" i="4"/>
  <c r="E2027" i="4"/>
  <c r="E2026" i="4"/>
  <c r="E2025" i="4"/>
  <c r="E2024" i="4"/>
  <c r="E2023" i="4"/>
  <c r="E2022" i="4"/>
  <c r="E2021" i="4"/>
  <c r="E2020" i="4"/>
  <c r="E2019" i="4"/>
  <c r="E2018" i="4"/>
  <c r="E2017" i="4"/>
  <c r="E2016" i="4"/>
  <c r="E2015" i="4"/>
  <c r="E2014" i="4"/>
  <c r="E2013" i="4"/>
  <c r="E2012" i="4"/>
  <c r="E2011" i="4"/>
  <c r="E2010" i="4"/>
  <c r="E2009" i="4"/>
  <c r="E2008" i="4"/>
  <c r="E2007" i="4"/>
  <c r="E2006" i="4"/>
  <c r="E2005" i="4"/>
  <c r="E2004" i="4"/>
  <c r="E2003" i="4"/>
  <c r="E2002" i="4"/>
  <c r="E2001" i="4"/>
  <c r="E2000" i="4"/>
  <c r="E1999" i="4"/>
  <c r="E1998" i="4"/>
  <c r="E1997" i="4"/>
  <c r="E1996" i="4"/>
  <c r="E1995" i="4"/>
  <c r="E1994" i="4"/>
  <c r="E1993" i="4"/>
  <c r="E1992" i="4"/>
  <c r="E1991" i="4"/>
  <c r="E1990" i="4"/>
  <c r="E1989" i="4"/>
  <c r="E1988" i="4"/>
  <c r="E1987" i="4"/>
  <c r="E1986" i="4"/>
  <c r="E1985" i="4"/>
  <c r="E1984" i="4"/>
  <c r="E1983" i="4"/>
  <c r="E1982" i="4"/>
  <c r="E1981" i="4"/>
  <c r="E1980" i="4"/>
  <c r="E1979" i="4"/>
  <c r="E1978" i="4"/>
  <c r="E1977" i="4"/>
  <c r="E1976" i="4"/>
  <c r="E1975" i="4"/>
  <c r="E1974" i="4"/>
  <c r="E1973" i="4"/>
  <c r="E1972" i="4"/>
  <c r="E1971" i="4"/>
  <c r="E1970" i="4"/>
  <c r="E1969" i="4"/>
  <c r="E1968" i="4"/>
  <c r="E1967" i="4"/>
  <c r="E1966" i="4"/>
  <c r="E1965" i="4"/>
  <c r="E1964" i="4"/>
  <c r="E1963" i="4"/>
  <c r="E1962" i="4"/>
  <c r="E1961" i="4"/>
  <c r="E1960" i="4"/>
  <c r="E1959" i="4"/>
  <c r="E1958" i="4"/>
  <c r="E1957" i="4"/>
  <c r="E1956" i="4"/>
  <c r="E1955" i="4"/>
  <c r="E1954" i="4"/>
  <c r="E1953" i="4"/>
  <c r="E1952" i="4"/>
  <c r="E1951" i="4"/>
  <c r="E1950" i="4"/>
  <c r="E1949" i="4"/>
  <c r="E1948" i="4"/>
  <c r="E1947" i="4"/>
  <c r="E1946" i="4"/>
  <c r="E1945" i="4"/>
  <c r="E1944" i="4"/>
  <c r="E1943" i="4"/>
  <c r="E1942" i="4"/>
  <c r="E1941" i="4"/>
  <c r="E1940" i="4"/>
  <c r="E1939" i="4"/>
  <c r="E1938" i="4"/>
  <c r="E1937" i="4"/>
  <c r="E1936" i="4"/>
  <c r="E1935" i="4"/>
  <c r="E1934" i="4"/>
  <c r="E1933" i="4"/>
  <c r="E1932" i="4"/>
  <c r="E1931" i="4"/>
  <c r="E1930" i="4"/>
  <c r="E1929" i="4"/>
  <c r="E1928" i="4"/>
  <c r="E1927" i="4"/>
  <c r="E1926" i="4"/>
  <c r="E1925" i="4"/>
  <c r="E1924" i="4"/>
  <c r="E1923" i="4"/>
  <c r="E1922" i="4"/>
  <c r="E1921" i="4"/>
  <c r="E1920" i="4"/>
  <c r="E1919" i="4"/>
  <c r="E1918" i="4"/>
  <c r="E1917" i="4"/>
  <c r="E1916" i="4"/>
  <c r="E1915" i="4"/>
  <c r="E1914" i="4"/>
  <c r="E1913" i="4"/>
  <c r="E1912" i="4"/>
  <c r="E1911" i="4"/>
  <c r="E1910" i="4"/>
  <c r="E1909" i="4"/>
  <c r="E1908" i="4"/>
  <c r="E1907" i="4"/>
  <c r="E1906" i="4"/>
  <c r="E1905" i="4"/>
  <c r="E1904" i="4"/>
  <c r="E1903" i="4"/>
  <c r="E1902" i="4"/>
  <c r="E1901" i="4"/>
  <c r="E1900" i="4"/>
  <c r="E1899" i="4"/>
  <c r="E1898" i="4"/>
  <c r="E1897" i="4"/>
  <c r="E1896" i="4"/>
  <c r="E1895" i="4"/>
  <c r="E1894" i="4"/>
  <c r="E1893" i="4"/>
  <c r="E1892" i="4"/>
  <c r="E1891" i="4"/>
  <c r="E1890" i="4"/>
  <c r="E1889" i="4"/>
  <c r="E1888" i="4"/>
  <c r="E1887" i="4"/>
  <c r="E1886" i="4"/>
  <c r="E1885" i="4"/>
  <c r="E1884" i="4"/>
  <c r="E1883" i="4"/>
  <c r="E1882" i="4"/>
  <c r="E1881" i="4"/>
  <c r="E1880" i="4"/>
  <c r="E1879" i="4"/>
  <c r="E1878" i="4"/>
  <c r="E1877" i="4"/>
  <c r="E1876" i="4"/>
  <c r="E1875" i="4"/>
  <c r="E1874" i="4"/>
  <c r="E1873" i="4"/>
  <c r="E1872" i="4"/>
  <c r="E1871" i="4"/>
  <c r="E1870" i="4"/>
  <c r="E1869" i="4"/>
  <c r="E1868" i="4"/>
  <c r="E1867" i="4"/>
  <c r="E1866" i="4"/>
  <c r="E1865" i="4"/>
  <c r="E1864" i="4"/>
  <c r="E1863" i="4"/>
  <c r="E1862" i="4"/>
  <c r="E1861" i="4"/>
  <c r="E1860" i="4"/>
  <c r="E1859" i="4"/>
  <c r="E1858" i="4"/>
  <c r="E1857" i="4"/>
  <c r="E1856" i="4"/>
  <c r="E1855" i="4"/>
  <c r="E1854" i="4"/>
  <c r="E1853" i="4"/>
  <c r="E1852" i="4"/>
  <c r="E1851" i="4"/>
  <c r="E1850" i="4"/>
  <c r="E1849" i="4"/>
  <c r="E1848" i="4"/>
  <c r="E1847" i="4"/>
  <c r="E1846" i="4"/>
  <c r="E1845" i="4"/>
  <c r="E1844" i="4"/>
  <c r="E1843" i="4"/>
  <c r="E1842" i="4"/>
  <c r="E1841" i="4"/>
  <c r="E1840" i="4"/>
  <c r="E1839" i="4"/>
  <c r="E1838" i="4"/>
  <c r="E1837" i="4"/>
  <c r="E1836" i="4"/>
  <c r="E1835" i="4"/>
  <c r="E1834" i="4"/>
  <c r="E1833" i="4"/>
  <c r="E1832" i="4"/>
  <c r="E1831" i="4"/>
  <c r="E1830" i="4"/>
  <c r="E1829" i="4"/>
  <c r="E1828" i="4"/>
  <c r="E1827" i="4"/>
  <c r="E1826" i="4"/>
  <c r="E1825" i="4"/>
  <c r="E1824" i="4"/>
  <c r="E1823" i="4"/>
  <c r="E1822" i="4"/>
  <c r="E1821" i="4"/>
  <c r="E1820" i="4"/>
  <c r="E1819" i="4"/>
  <c r="E1818" i="4"/>
  <c r="E1817" i="4"/>
  <c r="E1816" i="4"/>
  <c r="E1815" i="4"/>
  <c r="E1814" i="4"/>
  <c r="E1813" i="4"/>
  <c r="E1812" i="4"/>
  <c r="E1811" i="4"/>
  <c r="E1810" i="4"/>
  <c r="E1809" i="4"/>
  <c r="E1808" i="4"/>
  <c r="E1807" i="4"/>
  <c r="E1806" i="4"/>
  <c r="E1805" i="4"/>
  <c r="E1804" i="4"/>
  <c r="E1803" i="4"/>
  <c r="E1802" i="4"/>
  <c r="E1801" i="4"/>
  <c r="E1800" i="4"/>
  <c r="E1799" i="4"/>
  <c r="E1798" i="4"/>
  <c r="E1797" i="4"/>
  <c r="E1796" i="4"/>
  <c r="E1795" i="4"/>
  <c r="E1794" i="4"/>
  <c r="E1793" i="4"/>
  <c r="E1792" i="4"/>
  <c r="E1791" i="4"/>
  <c r="E1790" i="4"/>
  <c r="E1789" i="4"/>
  <c r="E1788" i="4"/>
  <c r="E1787" i="4"/>
  <c r="E1786" i="4"/>
  <c r="E1785" i="4"/>
  <c r="E1784" i="4"/>
  <c r="E1783" i="4"/>
  <c r="E1782" i="4"/>
  <c r="E1781" i="4"/>
  <c r="E1780" i="4"/>
  <c r="E1779" i="4"/>
  <c r="E1778" i="4"/>
  <c r="E1777" i="4"/>
  <c r="E1776" i="4"/>
  <c r="E1775" i="4"/>
  <c r="E1774" i="4"/>
  <c r="E1773" i="4"/>
  <c r="E1772" i="4"/>
  <c r="E1771" i="4"/>
  <c r="E1770" i="4"/>
  <c r="E1769" i="4"/>
  <c r="E1768" i="4"/>
  <c r="E1767" i="4"/>
  <c r="E1766" i="4"/>
  <c r="E1765" i="4"/>
  <c r="E1764" i="4"/>
  <c r="E1763" i="4"/>
  <c r="E1762" i="4"/>
  <c r="E1761" i="4"/>
  <c r="E1760" i="4"/>
  <c r="E1759" i="4"/>
  <c r="E1758" i="4"/>
  <c r="E1757" i="4"/>
  <c r="E1756" i="4"/>
  <c r="E1755" i="4"/>
  <c r="E1754" i="4"/>
  <c r="E1753" i="4"/>
  <c r="E1752" i="4"/>
  <c r="E1751" i="4"/>
  <c r="E1750" i="4"/>
  <c r="E1749" i="4"/>
  <c r="E1748" i="4"/>
  <c r="E1747" i="4"/>
  <c r="E1746" i="4"/>
  <c r="E1745" i="4"/>
  <c r="E1744" i="4"/>
  <c r="E1743" i="4"/>
  <c r="E1742" i="4"/>
  <c r="E1741" i="4"/>
  <c r="E1740" i="4"/>
  <c r="E1739" i="4"/>
  <c r="E1738" i="4"/>
  <c r="E1737" i="4"/>
  <c r="E1736" i="4"/>
  <c r="E1735" i="4"/>
  <c r="E1734" i="4"/>
  <c r="E1733" i="4"/>
  <c r="E1732" i="4"/>
  <c r="E1731" i="4"/>
  <c r="E1730" i="4"/>
  <c r="E1729" i="4"/>
  <c r="E1728" i="4"/>
  <c r="E1727" i="4"/>
  <c r="E1726" i="4"/>
  <c r="E1725" i="4"/>
  <c r="E1724" i="4"/>
  <c r="E1723" i="4"/>
  <c r="E1722" i="4"/>
  <c r="E1721" i="4"/>
  <c r="E1720" i="4"/>
  <c r="E1719" i="4"/>
  <c r="E1718" i="4"/>
  <c r="E1717" i="4"/>
  <c r="E1716" i="4"/>
  <c r="E1715" i="4"/>
  <c r="E1714" i="4"/>
  <c r="E1713" i="4"/>
  <c r="E1712" i="4"/>
  <c r="E1711" i="4"/>
  <c r="E1710" i="4"/>
  <c r="E1709" i="4"/>
  <c r="E1708" i="4"/>
  <c r="E1707" i="4"/>
  <c r="E1706" i="4"/>
  <c r="E1705" i="4"/>
  <c r="E1704" i="4"/>
  <c r="E1703" i="4"/>
  <c r="E1702" i="4"/>
  <c r="E1701" i="4"/>
  <c r="E1700" i="4"/>
  <c r="E1699" i="4"/>
  <c r="E1698" i="4"/>
  <c r="E1697" i="4"/>
  <c r="E1696" i="4"/>
  <c r="E1695" i="4"/>
  <c r="E1694" i="4"/>
  <c r="E1693" i="4"/>
  <c r="E1692" i="4"/>
  <c r="E1691" i="4"/>
  <c r="E1690" i="4"/>
  <c r="E1689" i="4"/>
  <c r="E1688" i="4"/>
  <c r="E1687" i="4"/>
  <c r="E1686" i="4"/>
  <c r="E1685" i="4"/>
  <c r="E1684" i="4"/>
  <c r="E1683" i="4"/>
  <c r="E1682" i="4"/>
  <c r="E1681" i="4"/>
  <c r="E1680" i="4"/>
  <c r="E1679" i="4"/>
  <c r="E1678" i="4"/>
  <c r="E1677" i="4"/>
  <c r="E1676" i="4"/>
  <c r="E1675" i="4"/>
  <c r="E1674" i="4"/>
  <c r="E1673" i="4"/>
  <c r="E1672" i="4"/>
  <c r="E1671" i="4"/>
  <c r="E1670" i="4"/>
  <c r="E1669" i="4"/>
  <c r="E1668" i="4"/>
  <c r="E1667" i="4"/>
  <c r="E1666" i="4"/>
  <c r="E1665" i="4"/>
  <c r="E1664" i="4"/>
  <c r="E1663" i="4"/>
  <c r="E1662" i="4"/>
  <c r="E1661" i="4"/>
  <c r="E1660" i="4"/>
  <c r="E1659" i="4"/>
  <c r="E1658" i="4"/>
  <c r="E1657" i="4"/>
  <c r="E1656" i="4"/>
  <c r="E1655" i="4"/>
  <c r="E1654" i="4"/>
  <c r="E1653" i="4"/>
  <c r="E1652" i="4"/>
  <c r="E1651" i="4"/>
  <c r="E1650" i="4"/>
  <c r="E1649" i="4"/>
  <c r="E1648" i="4"/>
  <c r="E1647" i="4"/>
  <c r="E1646" i="4"/>
  <c r="E1645" i="4"/>
  <c r="E1644" i="4"/>
  <c r="E1643" i="4"/>
  <c r="E1642" i="4"/>
  <c r="E1641" i="4"/>
  <c r="E1640" i="4"/>
  <c r="E1639" i="4"/>
  <c r="E1638" i="4"/>
  <c r="E1637" i="4"/>
  <c r="E1636" i="4"/>
  <c r="E1635" i="4"/>
  <c r="E1634" i="4"/>
  <c r="E1633" i="4"/>
  <c r="E1632" i="4"/>
  <c r="E1631" i="4"/>
  <c r="E1630" i="4"/>
  <c r="E1629" i="4"/>
  <c r="E1628" i="4"/>
  <c r="E1627" i="4"/>
  <c r="E1626" i="4"/>
  <c r="E1625" i="4"/>
  <c r="E1624" i="4"/>
  <c r="E1623" i="4"/>
  <c r="E1622" i="4"/>
  <c r="E1621" i="4"/>
  <c r="E1620" i="4"/>
  <c r="E1619" i="4"/>
  <c r="E1618" i="4"/>
  <c r="E1617" i="4"/>
  <c r="E1616" i="4"/>
  <c r="E1615" i="4"/>
  <c r="E1614" i="4"/>
  <c r="E1613" i="4"/>
  <c r="E1612" i="4"/>
  <c r="E1611" i="4"/>
  <c r="E1610" i="4"/>
  <c r="E1609" i="4"/>
  <c r="E1608" i="4"/>
  <c r="E1607" i="4"/>
  <c r="E1606" i="4"/>
  <c r="E1605" i="4"/>
  <c r="E1604" i="4"/>
  <c r="E1603" i="4"/>
  <c r="E1602" i="4"/>
  <c r="E1601" i="4"/>
  <c r="E1600" i="4"/>
  <c r="E1599" i="4"/>
  <c r="E1598" i="4"/>
  <c r="E1597" i="4"/>
  <c r="E1596" i="4"/>
  <c r="E1595" i="4"/>
  <c r="E1594" i="4"/>
  <c r="E1593" i="4"/>
  <c r="E1592" i="4"/>
  <c r="E1591" i="4"/>
  <c r="E1590" i="4"/>
  <c r="E1589" i="4"/>
  <c r="E1588" i="4"/>
  <c r="E1587" i="4"/>
  <c r="E1586" i="4"/>
  <c r="E1585" i="4"/>
  <c r="E1584" i="4"/>
  <c r="E1583" i="4"/>
  <c r="E1582" i="4"/>
  <c r="E1581" i="4"/>
  <c r="E1580" i="4"/>
  <c r="E1579" i="4"/>
  <c r="E1578" i="4"/>
  <c r="E1577" i="4"/>
  <c r="E1576" i="4"/>
  <c r="E1575" i="4"/>
  <c r="E1574" i="4"/>
  <c r="E1573" i="4"/>
  <c r="E1572" i="4"/>
  <c r="E1571" i="4"/>
  <c r="E1570" i="4"/>
  <c r="E1569" i="4"/>
  <c r="E1568" i="4"/>
  <c r="E1567" i="4"/>
  <c r="E1566" i="4"/>
  <c r="E1565" i="4"/>
  <c r="E1564" i="4"/>
  <c r="E1563" i="4"/>
  <c r="E1562" i="4"/>
  <c r="E1561" i="4"/>
  <c r="E1560" i="4"/>
  <c r="E1559" i="4"/>
  <c r="E1558" i="4"/>
  <c r="E1557" i="4"/>
  <c r="E1556" i="4"/>
  <c r="E1555" i="4"/>
  <c r="E1554" i="4"/>
  <c r="E1553" i="4"/>
  <c r="E1552" i="4"/>
  <c r="E1551" i="4"/>
  <c r="E1550" i="4"/>
  <c r="E1549" i="4"/>
  <c r="E1548" i="4"/>
  <c r="E1547" i="4"/>
  <c r="E1546" i="4"/>
  <c r="E1545" i="4"/>
  <c r="E1544" i="4"/>
  <c r="E1543" i="4"/>
  <c r="E1542" i="4"/>
  <c r="E1541" i="4"/>
  <c r="E1540" i="4"/>
  <c r="E1539" i="4"/>
  <c r="E1538" i="4"/>
  <c r="E1537" i="4"/>
  <c r="E1536" i="4"/>
  <c r="E1535" i="4"/>
  <c r="E1534" i="4"/>
  <c r="E1533" i="4"/>
  <c r="E1532" i="4"/>
  <c r="E1531" i="4"/>
  <c r="E1530" i="4"/>
  <c r="E1529" i="4"/>
  <c r="E1528" i="4"/>
  <c r="E1527" i="4"/>
  <c r="E1526" i="4"/>
  <c r="E1525" i="4"/>
  <c r="E1524" i="4"/>
  <c r="E1523" i="4"/>
  <c r="E1522" i="4"/>
  <c r="E1521" i="4"/>
  <c r="E1520" i="4"/>
  <c r="E1519" i="4"/>
  <c r="E1518" i="4"/>
  <c r="E1517" i="4"/>
  <c r="E1516" i="4"/>
  <c r="E1515" i="4"/>
  <c r="E1514" i="4"/>
  <c r="E1513" i="4"/>
  <c r="E1512" i="4"/>
  <c r="E1511" i="4"/>
  <c r="E1510" i="4"/>
  <c r="E1509" i="4"/>
  <c r="E1508" i="4"/>
  <c r="E1507" i="4"/>
  <c r="E1506" i="4"/>
  <c r="E1505" i="4"/>
  <c r="E1504" i="4"/>
  <c r="E1503" i="4"/>
  <c r="E1502" i="4"/>
  <c r="E1501" i="4"/>
  <c r="E1500" i="4"/>
  <c r="E1499" i="4"/>
  <c r="E1498" i="4"/>
  <c r="E1497" i="4"/>
  <c r="E1496" i="4"/>
  <c r="E1495" i="4"/>
  <c r="E1494" i="4"/>
  <c r="E1493" i="4"/>
  <c r="E1492" i="4"/>
  <c r="E1491" i="4"/>
  <c r="E1490" i="4"/>
  <c r="E1489" i="4"/>
  <c r="E1488" i="4"/>
  <c r="E1487" i="4"/>
  <c r="E1486" i="4"/>
  <c r="E1485" i="4"/>
  <c r="E1484" i="4"/>
  <c r="E1483" i="4"/>
  <c r="E1482" i="4"/>
  <c r="E1481" i="4"/>
  <c r="E1480" i="4"/>
  <c r="E1479" i="4"/>
  <c r="E1478" i="4"/>
  <c r="E1477" i="4"/>
  <c r="E1476" i="4"/>
  <c r="E1475" i="4"/>
  <c r="E1474" i="4"/>
  <c r="E1473" i="4"/>
  <c r="E1472" i="4"/>
  <c r="E1471" i="4"/>
  <c r="E1470" i="4"/>
  <c r="E1469" i="4"/>
  <c r="E1468" i="4"/>
  <c r="E1467" i="4"/>
  <c r="E1466" i="4"/>
  <c r="E1465" i="4"/>
  <c r="E1464" i="4"/>
  <c r="E1463" i="4"/>
  <c r="E1462" i="4"/>
  <c r="E1461" i="4"/>
  <c r="E1460" i="4"/>
  <c r="E1459" i="4"/>
  <c r="E1458" i="4"/>
  <c r="E1457" i="4"/>
  <c r="E1456" i="4"/>
  <c r="E1455" i="4"/>
  <c r="E1454" i="4"/>
  <c r="E1453" i="4"/>
  <c r="E1452" i="4"/>
  <c r="E1451" i="4"/>
  <c r="E1450" i="4"/>
  <c r="E1449" i="4"/>
  <c r="E1448" i="4"/>
  <c r="E1447" i="4"/>
  <c r="E1446" i="4"/>
  <c r="E1445" i="4"/>
  <c r="E1444" i="4"/>
  <c r="E1443" i="4"/>
  <c r="E1442" i="4"/>
  <c r="E1441" i="4"/>
  <c r="E1440" i="4"/>
  <c r="E1439" i="4"/>
  <c r="E1438" i="4"/>
  <c r="E1437" i="4"/>
  <c r="E1436" i="4"/>
  <c r="E1435" i="4"/>
  <c r="E1434" i="4"/>
  <c r="E1433" i="4"/>
  <c r="E1432" i="4"/>
  <c r="E1431" i="4"/>
  <c r="E1430" i="4"/>
  <c r="E1429" i="4"/>
  <c r="E1428" i="4"/>
  <c r="E1427" i="4"/>
  <c r="E1426" i="4"/>
  <c r="E1425" i="4"/>
  <c r="E1424" i="4"/>
  <c r="E1423" i="4"/>
  <c r="E1422" i="4"/>
  <c r="E1421" i="4"/>
  <c r="E1420" i="4"/>
  <c r="E1419" i="4"/>
  <c r="E1418" i="4"/>
  <c r="E1417" i="4"/>
  <c r="E1416" i="4"/>
  <c r="E1415" i="4"/>
  <c r="E1414" i="4"/>
  <c r="E1413" i="4"/>
  <c r="E1412" i="4"/>
  <c r="E1411" i="4"/>
  <c r="E1410" i="4"/>
  <c r="E1409" i="4"/>
  <c r="E1408" i="4"/>
  <c r="E1407" i="4"/>
  <c r="E1406" i="4"/>
  <c r="E1405" i="4"/>
  <c r="E1404" i="4"/>
  <c r="E1403" i="4"/>
  <c r="E1402" i="4"/>
  <c r="E1401" i="4"/>
  <c r="E1400" i="4"/>
  <c r="E1399" i="4"/>
  <c r="E1398" i="4"/>
  <c r="E1397" i="4"/>
  <c r="E1396" i="4"/>
  <c r="E1395" i="4"/>
  <c r="E1394" i="4"/>
  <c r="E1393" i="4"/>
  <c r="E1392" i="4"/>
  <c r="E1391" i="4"/>
  <c r="E1390" i="4"/>
  <c r="E1389" i="4"/>
  <c r="E1388" i="4"/>
  <c r="E1387" i="4"/>
  <c r="E1386" i="4"/>
  <c r="E1385" i="4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C41" i="1"/>
  <c r="C40" i="1"/>
  <c r="C39" i="1"/>
  <c r="C38" i="1"/>
  <c r="C37" i="1"/>
  <c r="C36" i="1"/>
  <c r="C35" i="1"/>
  <c r="C34" i="1"/>
  <c r="C12" i="1"/>
  <c r="F17" i="1"/>
  <c r="E3" i="7"/>
  <c r="I3" i="7"/>
  <c r="E4" i="7"/>
  <c r="I4" i="7"/>
  <c r="E5" i="7"/>
  <c r="I5" i="7"/>
  <c r="E6" i="7"/>
  <c r="I6" i="7"/>
  <c r="E7" i="7"/>
  <c r="I7" i="7"/>
  <c r="E8" i="7"/>
  <c r="I8" i="7"/>
  <c r="E9" i="7"/>
  <c r="I9" i="7"/>
  <c r="E10" i="7"/>
  <c r="I10" i="7"/>
  <c r="E11" i="7"/>
  <c r="I11" i="7"/>
  <c r="E12" i="7"/>
  <c r="I12" i="7"/>
  <c r="E13" i="7"/>
  <c r="I13" i="7"/>
  <c r="E14" i="7"/>
  <c r="I14" i="7"/>
  <c r="E15" i="7"/>
  <c r="I15" i="7"/>
  <c r="E16" i="7"/>
  <c r="I16" i="7"/>
  <c r="E17" i="7"/>
  <c r="I17" i="7"/>
  <c r="E18" i="7"/>
  <c r="I18" i="7"/>
  <c r="E19" i="7"/>
  <c r="I19" i="7"/>
  <c r="E20" i="7"/>
  <c r="I20" i="7"/>
  <c r="E21" i="7"/>
  <c r="I21" i="7"/>
  <c r="E22" i="7"/>
  <c r="I22" i="7"/>
  <c r="E23" i="7"/>
  <c r="I23" i="7"/>
  <c r="E24" i="7"/>
  <c r="I24" i="7"/>
  <c r="E25" i="7"/>
  <c r="I25" i="7"/>
  <c r="E26" i="7"/>
  <c r="I26" i="7"/>
  <c r="E27" i="7"/>
  <c r="I27" i="7"/>
  <c r="E28" i="7"/>
  <c r="I28" i="7"/>
  <c r="E29" i="7"/>
  <c r="I29" i="7"/>
  <c r="E30" i="7"/>
  <c r="I30" i="7"/>
  <c r="E31" i="7"/>
  <c r="I31" i="7"/>
  <c r="E32" i="7"/>
  <c r="I32" i="7"/>
  <c r="E33" i="7"/>
  <c r="I33" i="7"/>
  <c r="E34" i="7"/>
  <c r="I34" i="7"/>
  <c r="E35" i="7"/>
  <c r="I35" i="7"/>
  <c r="E36" i="7"/>
  <c r="I36" i="7"/>
  <c r="E37" i="7"/>
  <c r="I37" i="7"/>
  <c r="E38" i="7"/>
  <c r="I38" i="7"/>
  <c r="E39" i="7"/>
  <c r="I39" i="7"/>
  <c r="E40" i="7"/>
  <c r="I40" i="7"/>
  <c r="E41" i="7"/>
  <c r="I41" i="7"/>
  <c r="E42" i="7"/>
  <c r="I42" i="7"/>
  <c r="E43" i="7"/>
  <c r="I43" i="7"/>
  <c r="E44" i="7"/>
  <c r="I44" i="7"/>
  <c r="E45" i="7"/>
  <c r="I45" i="7"/>
  <c r="E46" i="7"/>
  <c r="I46" i="7"/>
  <c r="E47" i="7"/>
  <c r="I47" i="7"/>
  <c r="E48" i="7"/>
  <c r="I48" i="7"/>
  <c r="E49" i="7"/>
  <c r="I49" i="7"/>
  <c r="E50" i="7"/>
  <c r="I50" i="7"/>
  <c r="E51" i="7"/>
  <c r="I51" i="7"/>
  <c r="E52" i="7"/>
  <c r="I52" i="7"/>
  <c r="E53" i="7"/>
  <c r="I53" i="7"/>
  <c r="E54" i="7"/>
  <c r="I54" i="7"/>
  <c r="E55" i="7"/>
  <c r="I55" i="7"/>
  <c r="E56" i="7"/>
  <c r="I56" i="7"/>
  <c r="E57" i="7"/>
  <c r="I57" i="7"/>
  <c r="E58" i="7"/>
  <c r="I58" i="7"/>
  <c r="E59" i="7"/>
  <c r="I59" i="7"/>
  <c r="E60" i="7"/>
  <c r="I60" i="7"/>
  <c r="E61" i="7"/>
  <c r="I61" i="7"/>
  <c r="E62" i="7"/>
  <c r="I62" i="7"/>
  <c r="E63" i="7"/>
  <c r="I63" i="7"/>
  <c r="E64" i="7"/>
  <c r="I64" i="7"/>
  <c r="E65" i="7"/>
  <c r="I65" i="7"/>
  <c r="E66" i="7"/>
  <c r="I66" i="7"/>
  <c r="E67" i="7"/>
  <c r="I67" i="7"/>
  <c r="E68" i="7"/>
  <c r="I68" i="7"/>
  <c r="E69" i="7"/>
  <c r="I69" i="7"/>
  <c r="E70" i="7"/>
  <c r="I70" i="7"/>
  <c r="E71" i="7"/>
  <c r="I71" i="7"/>
  <c r="E72" i="7"/>
  <c r="I72" i="7"/>
  <c r="E73" i="7"/>
  <c r="I73" i="7"/>
  <c r="E74" i="7"/>
  <c r="I74" i="7"/>
  <c r="E75" i="7"/>
  <c r="I75" i="7"/>
  <c r="E76" i="7"/>
  <c r="I76" i="7"/>
  <c r="E77" i="7"/>
  <c r="I77" i="7"/>
  <c r="E78" i="7"/>
  <c r="I78" i="7"/>
  <c r="E79" i="7"/>
  <c r="I79" i="7"/>
  <c r="E80" i="7"/>
  <c r="I80" i="7"/>
  <c r="E81" i="7"/>
  <c r="I81" i="7"/>
  <c r="E82" i="7"/>
  <c r="I82" i="7"/>
  <c r="E83" i="7"/>
  <c r="I83" i="7"/>
  <c r="E84" i="7"/>
  <c r="I84" i="7"/>
  <c r="E85" i="7"/>
  <c r="I85" i="7"/>
  <c r="E86" i="7"/>
  <c r="I86" i="7"/>
  <c r="E87" i="7"/>
  <c r="I87" i="7"/>
  <c r="E88" i="7"/>
  <c r="I88" i="7"/>
  <c r="E89" i="7"/>
  <c r="I89" i="7"/>
  <c r="E90" i="7"/>
  <c r="I90" i="7"/>
  <c r="E91" i="7"/>
  <c r="I91" i="7"/>
  <c r="E92" i="7"/>
  <c r="I92" i="7"/>
  <c r="E93" i="7"/>
  <c r="I93" i="7"/>
  <c r="E94" i="7"/>
  <c r="I94" i="7"/>
  <c r="E95" i="7"/>
  <c r="I95" i="7"/>
  <c r="E96" i="7"/>
  <c r="I96" i="7"/>
  <c r="E97" i="7"/>
  <c r="I97" i="7"/>
  <c r="E98" i="7"/>
  <c r="I98" i="7"/>
  <c r="E99" i="7"/>
  <c r="I99" i="7"/>
  <c r="E100" i="7"/>
  <c r="I100" i="7"/>
  <c r="B27" i="2"/>
  <c r="Y36" i="2" s="1"/>
  <c r="B29" i="2" s="1"/>
  <c r="Y29" i="2"/>
  <c r="Y32" i="2"/>
  <c r="AD17" i="2" s="1"/>
  <c r="B35" i="2"/>
  <c r="C101" i="2" s="1"/>
  <c r="B39" i="2"/>
  <c r="B31" i="2" s="1"/>
  <c r="D39" i="2"/>
  <c r="Y46" i="2"/>
  <c r="B53" i="2"/>
  <c r="B28" i="2" s="1"/>
  <c r="D53" i="2"/>
  <c r="Y59" i="2" s="1"/>
  <c r="Y61" i="2"/>
  <c r="Y69" i="2"/>
  <c r="C71" i="2"/>
  <c r="Y71" i="2"/>
  <c r="C72" i="2"/>
  <c r="C73" i="2"/>
  <c r="C74" i="2"/>
  <c r="C75" i="2"/>
  <c r="C76" i="2"/>
  <c r="C77" i="2"/>
  <c r="C78" i="2"/>
  <c r="C79" i="2"/>
  <c r="C80" i="2"/>
  <c r="B115" i="2"/>
  <c r="B122" i="2" s="1"/>
  <c r="C2" i="9"/>
  <c r="C3" i="9"/>
  <c r="C4" i="9"/>
  <c r="C5" i="9"/>
  <c r="C6" i="9"/>
  <c r="C7" i="9"/>
  <c r="K17" i="1"/>
  <c r="K24" i="1"/>
  <c r="K32" i="1"/>
  <c r="Y25" i="2"/>
  <c r="Y18" i="2"/>
  <c r="Y45" i="2"/>
  <c r="B58" i="2" l="1"/>
  <c r="Y63" i="2" s="1"/>
  <c r="B59" i="2" s="1"/>
  <c r="K34" i="1"/>
  <c r="Y38" i="2"/>
  <c r="Y42" i="2" s="1"/>
  <c r="B32" i="2" s="1"/>
  <c r="B34" i="2"/>
  <c r="C99" i="2" s="1"/>
  <c r="D99" i="2" s="1"/>
  <c r="B45" i="1"/>
  <c r="C65" i="1"/>
  <c r="K21" i="1"/>
  <c r="C81" i="2"/>
  <c r="B85" i="2" s="1"/>
  <c r="C42" i="1"/>
  <c r="B54" i="1" s="1"/>
  <c r="D54" i="1" s="1"/>
  <c r="C87" i="1" s="1"/>
  <c r="Y49" i="2"/>
  <c r="D101" i="2"/>
  <c r="C67" i="1"/>
  <c r="Y56" i="2"/>
  <c r="AD24" i="2"/>
  <c r="B62" i="2" s="1"/>
  <c r="AD19" i="2"/>
  <c r="B63" i="2" s="1"/>
  <c r="B102" i="2" l="1"/>
  <c r="B121" i="2" s="1"/>
  <c r="Y52" i="2"/>
  <c r="B46" i="1"/>
  <c r="C45" i="1"/>
  <c r="C54" i="1"/>
  <c r="B60" i="1"/>
  <c r="B84" i="1" s="1"/>
  <c r="D85" i="2"/>
  <c r="B95" i="2"/>
  <c r="B120" i="2" s="1"/>
  <c r="C85" i="2"/>
  <c r="D67" i="1"/>
  <c r="B85" i="1"/>
  <c r="B66" i="2"/>
  <c r="C63" i="2"/>
  <c r="B65" i="2"/>
  <c r="C62" i="2"/>
  <c r="D46" i="1" l="1"/>
  <c r="C46" i="1"/>
  <c r="B83" i="1" s="1"/>
  <c r="B88" i="1" s="1"/>
  <c r="C84" i="1" s="1"/>
  <c r="D66" i="2"/>
  <c r="C66" i="2"/>
  <c r="C65" i="2"/>
  <c r="D65" i="2"/>
  <c r="B119" i="2" l="1"/>
  <c r="B123" i="2" s="1"/>
  <c r="B127" i="2" s="1"/>
  <c r="B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Guillermo</author>
  </authors>
  <commentList>
    <comment ref="B10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Cumplimentar, cuando proceda,  aquellas casillas sombreadas en amarillo.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Guillermo</author>
  </authors>
  <commentList>
    <comment ref="B10" authorId="0" shapeId="0" xr:uid="{00000000-0006-0000-0200-000001000000}">
      <text>
        <r>
          <rPr>
            <b/>
            <sz val="16"/>
            <color indexed="81"/>
            <rFont val="Tahoma"/>
            <family val="2"/>
          </rPr>
          <t>Cumplimentar, cuando proceda,  aquellas casillas sombreadas en amarillo.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6" authorId="0" shapeId="0" xr:uid="{00000000-0006-0000-0200-000002000000}">
      <text>
        <r>
          <rPr>
            <b/>
            <sz val="16"/>
            <color indexed="81"/>
            <rFont val="Tahoma"/>
            <family val="2"/>
          </rPr>
          <t>En el caso de no encontrar el país en la lista, indicar "Resto del Mundo"</t>
        </r>
      </text>
    </comment>
    <comment ref="A64" authorId="0" shapeId="0" xr:uid="{00000000-0006-0000-0200-000003000000}">
      <text>
        <r>
          <rPr>
            <b/>
            <sz val="16"/>
            <color indexed="81"/>
            <rFont val="Tahoma"/>
            <family val="2"/>
          </rPr>
          <t>Indicar las dietas devengadas, como máximo se establecen las fijadas por la normativa</t>
        </r>
      </text>
    </comment>
    <comment ref="D106" authorId="0" shapeId="0" xr:uid="{00000000-0006-0000-0200-000004000000}">
      <text>
        <r>
          <rPr>
            <b/>
            <sz val="16"/>
            <color indexed="81"/>
            <rFont val="Tahoma"/>
            <family val="2"/>
          </rPr>
          <t>Fecha y firma de presentación de la cuenta justificativa</t>
        </r>
      </text>
    </comment>
    <comment ref="D118" authorId="0" shapeId="0" xr:uid="{00000000-0006-0000-0200-000005000000}">
      <text>
        <r>
          <rPr>
            <b/>
            <sz val="16"/>
            <color indexed="81"/>
            <rFont val="Tahoma"/>
            <family val="2"/>
          </rPr>
          <t>Certificado de cumplimiento, por parte de quien autorizó la Comisión de Servicio</t>
        </r>
      </text>
    </comment>
  </commentList>
</comments>
</file>

<file path=xl/sharedStrings.xml><?xml version="1.0" encoding="utf-8"?>
<sst xmlns="http://schemas.openxmlformats.org/spreadsheetml/2006/main" count="8112" uniqueCount="2035">
  <si>
    <t>NOGUÉ PÉREZ, MARÍA TERESA</t>
  </si>
  <si>
    <t>08797523T</t>
  </si>
  <si>
    <t>NÚÑEZ OLIVERA, ENCARNACIÓN</t>
  </si>
  <si>
    <t>17192512N</t>
  </si>
  <si>
    <t>NUÑO TORRES, ANA MARÍA</t>
  </si>
  <si>
    <t>16488828J</t>
  </si>
  <si>
    <t>OCHAGAVÍA FERNÁNDEZ, MARÍA TERESA</t>
  </si>
  <si>
    <t>16513294F</t>
  </si>
  <si>
    <t>OCÓN MARTÍNEZ, MARÍA ESTHER</t>
  </si>
  <si>
    <t>16531438G</t>
  </si>
  <si>
    <t>OCÓN NAVARRO, JOSÉ PEDRO</t>
  </si>
  <si>
    <t>PASCUAL BELLIDO, NURIA ESTHER</t>
  </si>
  <si>
    <t>16574152F</t>
  </si>
  <si>
    <t>PASCUAL LERIA, ANA ISABEL</t>
  </si>
  <si>
    <t>16546828F</t>
  </si>
  <si>
    <t>PASCUAL MARTÍNEZ LOSA, MARÍA VICO</t>
  </si>
  <si>
    <t>16558242J</t>
  </si>
  <si>
    <t>PASCUAL MEDRANO, MARÍA AMELIA</t>
  </si>
  <si>
    <t>16532195W</t>
  </si>
  <si>
    <t>PASCUAL SUFRATE, MARÍA TERESA</t>
  </si>
  <si>
    <t>16532588G</t>
  </si>
  <si>
    <t>PASTOR CLAVIJO, MARÍA CLARA</t>
  </si>
  <si>
    <t>16563058E</t>
  </si>
  <si>
    <t>PELEGRIN BORONDO, JORGE</t>
  </si>
  <si>
    <t>15863391S</t>
  </si>
  <si>
    <t>Ciudad Real</t>
  </si>
  <si>
    <t>Córdoba</t>
  </si>
  <si>
    <t>RUBIO GARCÍA, JULIO JESÚS</t>
  </si>
  <si>
    <t>16525592T</t>
  </si>
  <si>
    <t>RUBIO LERENA, MARÍA VICTORIA</t>
  </si>
  <si>
    <t>16550436G</t>
  </si>
  <si>
    <t>RUBIO MARTÍNEZ, Mª LUZ</t>
  </si>
  <si>
    <t>16569567E</t>
  </si>
  <si>
    <t>RUIZ BOBADILLA, MARÍA TERESA</t>
  </si>
  <si>
    <t>17159455Y</t>
  </si>
  <si>
    <t>RUIZ CABESTRE, FCO. JAVIER</t>
  </si>
  <si>
    <t>16556965R</t>
  </si>
  <si>
    <t>RUIZ CANTABRANA, BEGOÑA</t>
  </si>
  <si>
    <t>25993950V</t>
  </si>
  <si>
    <t>RUIZ DE ADANA SANTIAGO, MANUEL MARÍA</t>
  </si>
  <si>
    <t>16554562J</t>
  </si>
  <si>
    <t>RUIZ DE LA CUESTA MONEO, MARGARITA</t>
  </si>
  <si>
    <t>Vitoria/Gasteiz</t>
  </si>
  <si>
    <t>16535060S</t>
  </si>
  <si>
    <t>RUIZ DE MENDOZA IBÁÑEZ, FRANCISCO JOSÉ</t>
  </si>
  <si>
    <t>16536773A</t>
  </si>
  <si>
    <t>RUIZ DE PALACIOS VILLAVERDE, JOSÉ IGNACIO</t>
  </si>
  <si>
    <t>29151542P</t>
  </si>
  <si>
    <t>RUIZ GARCÍA, JOSÉ ESTEBAN</t>
  </si>
  <si>
    <t>14245719W</t>
  </si>
  <si>
    <t>RUIZ LARREA, MARÍA FERNANDA</t>
  </si>
  <si>
    <t>16535111C</t>
  </si>
  <si>
    <t>RUIZ SUSO, RAQUEL</t>
  </si>
  <si>
    <t>29146878J</t>
  </si>
  <si>
    <t>RUIZ TOLA, FCO. JAVIER</t>
  </si>
  <si>
    <t>29138895B</t>
  </si>
  <si>
    <r>
      <t xml:space="preserve">   DECLARO</t>
    </r>
    <r>
      <rPr>
        <sz val="10"/>
        <rFont val="Arial"/>
        <family val="2"/>
      </rPr>
      <t xml:space="preserve"> ciertos los datos, los  gastos y el itinerario reflejados en la presente cuenta justificativa; así como que los gastos de manutención 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 xml:space="preserve"> se corresponden con comidas tramitadas de forma paralela (p.ej. incluídas en incripciones o en facturas de gastos protocolarios)</t>
    </r>
  </si>
  <si>
    <t>RUIZ TOLA, MARÍA MERCEDES</t>
  </si>
  <si>
    <t>10828501D</t>
  </si>
  <si>
    <t>RUIZ VEGA, AGUSTÍN V.</t>
  </si>
  <si>
    <t>16803976S</t>
  </si>
  <si>
    <t>RUIZ VICENTE, JOSÉ JAVIER</t>
  </si>
  <si>
    <t>16574340B</t>
  </si>
  <si>
    <t>RUIZ-ALEJOS GÓMEZ, CÉSAR</t>
  </si>
  <si>
    <t>16530869X</t>
  </si>
  <si>
    <t>RUIZ-OLALDE SÁENZ, Mª DEL ROSARIO</t>
  </si>
  <si>
    <t>16545318S</t>
  </si>
  <si>
    <t>RUIZ-OLALLA CORCUERA, Mª CARMEN</t>
  </si>
  <si>
    <t>16503633Y</t>
  </si>
  <si>
    <t>RUIZOLALLA PÉREZ, Mª. DEL CARMEN</t>
  </si>
  <si>
    <t>16545002K</t>
  </si>
  <si>
    <t>SABATER FERNÁNDEZ, Mª CARMEN</t>
  </si>
  <si>
    <t>72786371L</t>
  </si>
  <si>
    <t>SACRISTÁN TOBÍAS, SARA</t>
  </si>
  <si>
    <t>16559052H</t>
  </si>
  <si>
    <t>SÁENZ ARGAIZ, ANA ROSA</t>
  </si>
  <si>
    <t>16537076F</t>
  </si>
  <si>
    <t>SÁENZ BARRIO, CECILIA</t>
  </si>
  <si>
    <t>16503381F</t>
  </si>
  <si>
    <t>SÁENZ BERCEO, Mª. CARMEN</t>
  </si>
  <si>
    <t>16567689F</t>
  </si>
  <si>
    <t>SÁENZ DE CABEZÓN IRIGARAY, EDUARDO</t>
  </si>
  <si>
    <t>16555450G</t>
  </si>
  <si>
    <t>SÁENZ DE SANTA MARÍA CABREDO, EUGENIO</t>
  </si>
  <si>
    <t>16553057A</t>
  </si>
  <si>
    <t>SÁENZ DIEZ MURO, JUAN CARLOS</t>
  </si>
  <si>
    <t>16585435C</t>
  </si>
  <si>
    <t>SÁENZ GAITÁN, ANA</t>
  </si>
  <si>
    <t>16561369N</t>
  </si>
  <si>
    <t>SÁENZ GAITÁN, Mª VICTORIA</t>
  </si>
  <si>
    <t>16538106W</t>
  </si>
  <si>
    <t>SÁENZ JIMÉNEZ, DIVINA</t>
  </si>
  <si>
    <t>16538681W</t>
  </si>
  <si>
    <t>SÁENZ LÓPEZ, MARÍA DEL MAR</t>
  </si>
  <si>
    <t>16575777E</t>
  </si>
  <si>
    <t>SÁENZ LÓPEZ, RAÚL</t>
  </si>
  <si>
    <t>16558179L</t>
  </si>
  <si>
    <t>Coruña (A)</t>
  </si>
  <si>
    <t>Cuenca</t>
  </si>
  <si>
    <t>TARDÁGUILA LASO, MANUEL JAVIER</t>
  </si>
  <si>
    <t>16562797Z</t>
  </si>
  <si>
    <t>TEJADA MARTÍNEZ, JOSÉ JAVIER</t>
  </si>
  <si>
    <t>16268560Q</t>
  </si>
  <si>
    <t>TEJADA SÁNCHEZ, Mª SORAYA</t>
  </si>
  <si>
    <t>16585702B</t>
  </si>
  <si>
    <t>TEJADO SEBASTIÁN, JOSÉ MARÍA</t>
  </si>
  <si>
    <t>11727159B</t>
  </si>
  <si>
    <t>TEJEDOR MARBÁN, ISIDRO</t>
  </si>
  <si>
    <t>16582369J</t>
  </si>
  <si>
    <t>TÉLLEZ ALARCIA, DIEGO</t>
  </si>
  <si>
    <t>30520840R</t>
  </si>
  <si>
    <t>TENA VÁZQUEZ DE LA TORRE, MARÍA TERESA</t>
  </si>
  <si>
    <t>16570999M</t>
  </si>
  <si>
    <t>TERRAZAS GALLEGO, MELANIA</t>
  </si>
  <si>
    <t>16563333K</t>
  </si>
  <si>
    <t>TERROBA PASCUAL, ISABEL</t>
  </si>
  <si>
    <t>16557121L</t>
  </si>
  <si>
    <t>TERROBA PASCUAL, MARÍA VALVANERA</t>
  </si>
  <si>
    <t>16531083V</t>
  </si>
  <si>
    <t>TOMÁS LAS HERAS, RAFAEL</t>
  </si>
  <si>
    <t>16533310J</t>
  </si>
  <si>
    <t>TORRE RESA, MARÍA JESÚS DE</t>
  </si>
  <si>
    <t>16505576V</t>
  </si>
  <si>
    <t>TORRECILLA MIGUEL, MILAGROS</t>
  </si>
  <si>
    <t>05625302P</t>
  </si>
  <si>
    <t>TORRES MANRIQUE, Mª DEL CARMEN</t>
  </si>
  <si>
    <t>16472524Q</t>
  </si>
  <si>
    <t>TORROBA SANTA MARÍA, MARÍA TERESA</t>
  </si>
  <si>
    <t>16532926C</t>
  </si>
  <si>
    <t>TREVIÑO FERNÁNDEZ, MARÍA PILAR</t>
  </si>
  <si>
    <t>16554469N</t>
  </si>
  <si>
    <t>URRACA FERNÁNDEZ, JOSÉ MARÍA</t>
  </si>
  <si>
    <t>42819023S</t>
  </si>
  <si>
    <t>URRACA MARTÍNEZ, MARÍA LUZ</t>
  </si>
  <si>
    <t>16576351K</t>
  </si>
  <si>
    <t>URREA CORRES, MARÍA DE LA O</t>
  </si>
  <si>
    <t>16595590D</t>
  </si>
  <si>
    <t>VALERIO MORENO, BEATRIZ</t>
  </si>
  <si>
    <t>16529127Q</t>
  </si>
  <si>
    <t>VALLEJO LAVILLA, LUIS</t>
  </si>
  <si>
    <t>16594506Y</t>
  </si>
  <si>
    <t>VARGAS MONTOYA, PILAR</t>
  </si>
  <si>
    <t>16530493W</t>
  </si>
  <si>
    <t>VARONA MALUMBRES, JUAN LUIS</t>
  </si>
  <si>
    <t>16531283X</t>
  </si>
  <si>
    <t>VÁZQUEZ LÓPEZ, CÉSAR</t>
  </si>
  <si>
    <t>09308464L</t>
  </si>
  <si>
    <t>VEGA GUTIÉRREZ, ANA MARÍA</t>
  </si>
  <si>
    <t>42053327N</t>
  </si>
  <si>
    <t>VENTURA VENTURA, JOSÉ MANUEL</t>
  </si>
  <si>
    <t>10855902V</t>
  </si>
  <si>
    <t>VERGARA GONZÁLEZ, ELISEO PABLO</t>
  </si>
  <si>
    <t>16549785C</t>
  </si>
  <si>
    <t>VICUÑA MARTÍNEZ, JAVIER ESTEBAN</t>
  </si>
  <si>
    <t>16537745D</t>
  </si>
  <si>
    <t>VILLANUEVA ARREA, ANA</t>
  </si>
  <si>
    <t>16529369M</t>
  </si>
  <si>
    <t>VILLANUEVA ARREA, MARÍA YOLANDA</t>
  </si>
  <si>
    <t>13748929N</t>
  </si>
  <si>
    <t>VILLAR FLOR, CARLOS JOSÉ</t>
  </si>
  <si>
    <t>72776832W</t>
  </si>
  <si>
    <t>VILLARO VILLARO, Mª ELENA</t>
  </si>
  <si>
    <t>16567371B</t>
  </si>
  <si>
    <t>VILLODAS ORTE, JUAN RAMÓN</t>
  </si>
  <si>
    <t>16527730E</t>
  </si>
  <si>
    <t>VILLOSLADA VILLOSLADA, GREGORIO</t>
  </si>
  <si>
    <t>16586509J</t>
  </si>
  <si>
    <t>YANGUAS BEITIA, GLORIA</t>
  </si>
  <si>
    <t>16010137K</t>
  </si>
  <si>
    <t>YESA CHARELA, IGNACIO</t>
  </si>
  <si>
    <t>16568260A</t>
  </si>
  <si>
    <t>YUBERO UBEDA, JORGE</t>
  </si>
  <si>
    <t>16537290Z</t>
  </si>
  <si>
    <t>ZABALZA IZQUIERDO, JESÚS</t>
  </si>
  <si>
    <t>16504840V</t>
  </si>
  <si>
    <t>ZABALZA IZQUIERDO, MARÍA TERESA</t>
  </si>
  <si>
    <t>16552499C</t>
  </si>
  <si>
    <t>ZABALZA IZQUIERDO, MARTA</t>
  </si>
  <si>
    <t>25136873N</t>
  </si>
  <si>
    <t>ZARAZAGA CHAMORRO, MIRIAN</t>
  </si>
  <si>
    <t>16532885W</t>
  </si>
  <si>
    <t>ZORZANO ALBA, ENRIQUE</t>
  </si>
  <si>
    <t>16549519F</t>
  </si>
  <si>
    <t>ZORZANO MARTÍNEZ, ANTONIO MOISÉS</t>
  </si>
  <si>
    <t>16513797G</t>
  </si>
  <si>
    <t>ZORZANO MARTÍNEZ, JOSÉ MARÍA</t>
  </si>
  <si>
    <t>16518274L</t>
  </si>
  <si>
    <t>ZORZANO MARTÍNEZ, LUIS FRANCISCO</t>
  </si>
  <si>
    <t>16541257W</t>
  </si>
  <si>
    <t>ZORZANO SANTAMARÍA, PEDRO JOSÉ</t>
  </si>
  <si>
    <t>16558782R</t>
  </si>
  <si>
    <t>ZUAZO CAMPS, MARÍA GISELA</t>
  </si>
  <si>
    <t>16528510C</t>
  </si>
  <si>
    <t>ZULUETA GURREA, ISABEL</t>
  </si>
  <si>
    <t>16543785T</t>
  </si>
  <si>
    <t>ZURBANO ASENSIO, MARÍA DEL MAR</t>
  </si>
  <si>
    <t>Grupo:</t>
  </si>
  <si>
    <t>Salida</t>
  </si>
  <si>
    <t>Hora</t>
  </si>
  <si>
    <t>De:</t>
  </si>
  <si>
    <t>A:</t>
  </si>
  <si>
    <t>Kms.</t>
  </si>
  <si>
    <t>Día</t>
  </si>
  <si>
    <t>Llegada</t>
  </si>
  <si>
    <t>Municipio</t>
  </si>
  <si>
    <t>Descripcion</t>
  </si>
  <si>
    <t>Provincia</t>
  </si>
  <si>
    <t>Girona</t>
  </si>
  <si>
    <t>Guadalajara</t>
  </si>
  <si>
    <t>Burgos</t>
  </si>
  <si>
    <t>León</t>
  </si>
  <si>
    <t>Lleida</t>
  </si>
  <si>
    <t>26001</t>
  </si>
  <si>
    <t>Ábalos</t>
  </si>
  <si>
    <t>La Rioja</t>
  </si>
  <si>
    <t>26002</t>
  </si>
  <si>
    <t>Agoncillo</t>
  </si>
  <si>
    <t>26003</t>
  </si>
  <si>
    <t>Aguilar del Río Alhama</t>
  </si>
  <si>
    <t>26004</t>
  </si>
  <si>
    <t>Ajamil</t>
  </si>
  <si>
    <t>26005</t>
  </si>
  <si>
    <t>Albelda de Iregua</t>
  </si>
  <si>
    <t>26006</t>
  </si>
  <si>
    <t>Alberite</t>
  </si>
  <si>
    <t>26007</t>
  </si>
  <si>
    <t>Alcanadre</t>
  </si>
  <si>
    <t>26008</t>
  </si>
  <si>
    <t>Aldeanueva de Ebro</t>
  </si>
  <si>
    <t>26009</t>
  </si>
  <si>
    <t>Alesanco</t>
  </si>
  <si>
    <t>26010</t>
  </si>
  <si>
    <t>Alesón</t>
  </si>
  <si>
    <t>26011</t>
  </si>
  <si>
    <t>Alfaro</t>
  </si>
  <si>
    <t>26012</t>
  </si>
  <si>
    <t>Almarza de Cameros</t>
  </si>
  <si>
    <t>26013</t>
  </si>
  <si>
    <t>Anguciana</t>
  </si>
  <si>
    <t>26014</t>
  </si>
  <si>
    <t>Anguiano</t>
  </si>
  <si>
    <t>26015</t>
  </si>
  <si>
    <t>Arenzana de Abajo</t>
  </si>
  <si>
    <t>26016</t>
  </si>
  <si>
    <t>Arenzana de Arriba</t>
  </si>
  <si>
    <t>26017</t>
  </si>
  <si>
    <t>Arnedillo</t>
  </si>
  <si>
    <t>26018</t>
  </si>
  <si>
    <t>Arnedo</t>
  </si>
  <si>
    <t>26019</t>
  </si>
  <si>
    <t>Arrúbal</t>
  </si>
  <si>
    <t>26020</t>
  </si>
  <si>
    <t>Ausejo</t>
  </si>
  <si>
    <t>26021</t>
  </si>
  <si>
    <t>Autol</t>
  </si>
  <si>
    <t>26022</t>
  </si>
  <si>
    <t>Azofra</t>
  </si>
  <si>
    <t>26023</t>
  </si>
  <si>
    <t>Badarán</t>
  </si>
  <si>
    <t>26024</t>
  </si>
  <si>
    <t>Bañares</t>
  </si>
  <si>
    <t>26025</t>
  </si>
  <si>
    <t>Baños de Rioja</t>
  </si>
  <si>
    <t>26026</t>
  </si>
  <si>
    <t>Baños de Río Tobía</t>
  </si>
  <si>
    <t>26027</t>
  </si>
  <si>
    <t>Berceo</t>
  </si>
  <si>
    <t>26028</t>
  </si>
  <si>
    <t>Bergasa</t>
  </si>
  <si>
    <t>26029</t>
  </si>
  <si>
    <t>Bergasillas Bajera</t>
  </si>
  <si>
    <t>26030</t>
  </si>
  <si>
    <t>Bezares</t>
  </si>
  <si>
    <t>26031</t>
  </si>
  <si>
    <t>Bobadilla</t>
  </si>
  <si>
    <t>26032</t>
  </si>
  <si>
    <t>Brieva de Cameros</t>
  </si>
  <si>
    <t>26033</t>
  </si>
  <si>
    <t>Briñas</t>
  </si>
  <si>
    <t>26034</t>
  </si>
  <si>
    <t>Briones</t>
  </si>
  <si>
    <t>26035</t>
  </si>
  <si>
    <t>Cabezón de Cameros</t>
  </si>
  <si>
    <t>26036</t>
  </si>
  <si>
    <t>Calahorra</t>
  </si>
  <si>
    <t>26037</t>
  </si>
  <si>
    <t>Camprovín</t>
  </si>
  <si>
    <t>26038</t>
  </si>
  <si>
    <t>Canales de la Sierra</t>
  </si>
  <si>
    <t>26039</t>
  </si>
  <si>
    <t>Canillas de Río Tuerto</t>
  </si>
  <si>
    <t>26040</t>
  </si>
  <si>
    <t>Cañas</t>
  </si>
  <si>
    <t>26041</t>
  </si>
  <si>
    <t>Cárdenas</t>
  </si>
  <si>
    <t>26042</t>
  </si>
  <si>
    <t>Casalarreina</t>
  </si>
  <si>
    <t>26043</t>
  </si>
  <si>
    <t>Castañares de Rioja</t>
  </si>
  <si>
    <t>26044</t>
  </si>
  <si>
    <t>Castroviejo</t>
  </si>
  <si>
    <t>26045</t>
  </si>
  <si>
    <t>Cellorigo</t>
  </si>
  <si>
    <t>26046</t>
  </si>
  <si>
    <t>Cenicero</t>
  </si>
  <si>
    <t>26047</t>
  </si>
  <si>
    <t>Cervera del Río Alhama</t>
  </si>
  <si>
    <t>Descripción de la(s) Unidad(es) de Gasto</t>
  </si>
  <si>
    <t>Declaración de itinerario (indicar obligatoriamente)</t>
  </si>
  <si>
    <t>26048</t>
  </si>
  <si>
    <t>Cidamón</t>
  </si>
  <si>
    <t>26049</t>
  </si>
  <si>
    <t>Cihuri</t>
  </si>
  <si>
    <t>26050</t>
  </si>
  <si>
    <t>Cirueña</t>
  </si>
  <si>
    <t>26051</t>
  </si>
  <si>
    <t>Clavijo</t>
  </si>
  <si>
    <t>26052</t>
  </si>
  <si>
    <t>Cordovín</t>
  </si>
  <si>
    <t>26053</t>
  </si>
  <si>
    <t>Corera</t>
  </si>
  <si>
    <t>26054</t>
  </si>
  <si>
    <t>Cornago</t>
  </si>
  <si>
    <t>26055</t>
  </si>
  <si>
    <t>Corporales</t>
  </si>
  <si>
    <t>26056</t>
  </si>
  <si>
    <t>Cuzcurrita de Río Tirón</t>
  </si>
  <si>
    <t>26057</t>
  </si>
  <si>
    <t>Daroca de Rioja</t>
  </si>
  <si>
    <t>26058</t>
  </si>
  <si>
    <t>Enciso</t>
  </si>
  <si>
    <t>26059</t>
  </si>
  <si>
    <t>Entrena</t>
  </si>
  <si>
    <t>26060</t>
  </si>
  <si>
    <t>Estollo</t>
  </si>
  <si>
    <t>26061</t>
  </si>
  <si>
    <t>Ezcaray</t>
  </si>
  <si>
    <t>26062</t>
  </si>
  <si>
    <t>Foncea</t>
  </si>
  <si>
    <t>26063</t>
  </si>
  <si>
    <t>Fonzaleche</t>
  </si>
  <si>
    <t>26064</t>
  </si>
  <si>
    <t>Fuenmayor</t>
  </si>
  <si>
    <t>26065</t>
  </si>
  <si>
    <t>Galbárruli</t>
  </si>
  <si>
    <t>26066</t>
  </si>
  <si>
    <t>Galilea</t>
  </si>
  <si>
    <t>26067</t>
  </si>
  <si>
    <t>Gallinero de Cameros</t>
  </si>
  <si>
    <t>26068</t>
  </si>
  <si>
    <t>Gimileo</t>
  </si>
  <si>
    <t>26069</t>
  </si>
  <si>
    <t>Grañón</t>
  </si>
  <si>
    <t>26070</t>
  </si>
  <si>
    <t>Grávalos</t>
  </si>
  <si>
    <t>26071</t>
  </si>
  <si>
    <t>Haro</t>
  </si>
  <si>
    <t>26072</t>
  </si>
  <si>
    <t>Herce</t>
  </si>
  <si>
    <t>26073</t>
  </si>
  <si>
    <t>Herramélluri</t>
  </si>
  <si>
    <t>26074</t>
  </si>
  <si>
    <t>Hervías</t>
  </si>
  <si>
    <t>26075</t>
  </si>
  <si>
    <t>Hormilla</t>
  </si>
  <si>
    <t>26076</t>
  </si>
  <si>
    <t>Hormilleja</t>
  </si>
  <si>
    <t>26077</t>
  </si>
  <si>
    <t>Hornillos de Cameros</t>
  </si>
  <si>
    <t>26078</t>
  </si>
  <si>
    <t>Hornos de Moncalvillo</t>
  </si>
  <si>
    <t>26079</t>
  </si>
  <si>
    <t>Huércanos</t>
  </si>
  <si>
    <t>26080</t>
  </si>
  <si>
    <t>Igea</t>
  </si>
  <si>
    <t>26081</t>
  </si>
  <si>
    <t>Jalón de Cameros</t>
  </si>
  <si>
    <t>26082</t>
  </si>
  <si>
    <t>Laguna de Cameros</t>
  </si>
  <si>
    <t>26083</t>
  </si>
  <si>
    <t>Lagunilla del Jubera</t>
  </si>
  <si>
    <t>26084</t>
  </si>
  <si>
    <t>Lardero</t>
  </si>
  <si>
    <t>26086</t>
  </si>
  <si>
    <t>Ledesma de la Cogolla</t>
  </si>
  <si>
    <t>26087</t>
  </si>
  <si>
    <t>Leiva</t>
  </si>
  <si>
    <t>26088</t>
  </si>
  <si>
    <t>Leza de Río Leza</t>
  </si>
  <si>
    <t>26089</t>
  </si>
  <si>
    <t>Logroño</t>
  </si>
  <si>
    <t>26091</t>
  </si>
  <si>
    <t>Lumbreras</t>
  </si>
  <si>
    <t>26092</t>
  </si>
  <si>
    <t>Manjarrés</t>
  </si>
  <si>
    <t>26093</t>
  </si>
  <si>
    <t>Mansilla de la Sierra</t>
  </si>
  <si>
    <t>26094</t>
  </si>
  <si>
    <t>Manzanares de Rioja</t>
  </si>
  <si>
    <t>26095</t>
  </si>
  <si>
    <t>Matute</t>
  </si>
  <si>
    <t>26096</t>
  </si>
  <si>
    <t>Medrano</t>
  </si>
  <si>
    <t>26098</t>
  </si>
  <si>
    <t>Munilla</t>
  </si>
  <si>
    <t>26099</t>
  </si>
  <si>
    <t>Murillo de Río Leza</t>
  </si>
  <si>
    <t>26100</t>
  </si>
  <si>
    <t>Muro de Aguas</t>
  </si>
  <si>
    <t>26101</t>
  </si>
  <si>
    <t>Muro en Cameros</t>
  </si>
  <si>
    <t>26102</t>
  </si>
  <si>
    <t>Nájera</t>
  </si>
  <si>
    <t>26103</t>
  </si>
  <si>
    <t>Nalda</t>
  </si>
  <si>
    <t>26104</t>
  </si>
  <si>
    <t>Navajún</t>
  </si>
  <si>
    <t>26105</t>
  </si>
  <si>
    <t>Navarrete</t>
  </si>
  <si>
    <t>26106</t>
  </si>
  <si>
    <t>Nestares</t>
  </si>
  <si>
    <t>26107</t>
  </si>
  <si>
    <t>Nieva de Cameros</t>
  </si>
  <si>
    <t>26108</t>
  </si>
  <si>
    <t>Ocón</t>
  </si>
  <si>
    <t>26109</t>
  </si>
  <si>
    <t>Ochánduri</t>
  </si>
  <si>
    <t>26110</t>
  </si>
  <si>
    <t>Ojacastro</t>
  </si>
  <si>
    <t>26111</t>
  </si>
  <si>
    <t>Ollauri</t>
  </si>
  <si>
    <t>26112</t>
  </si>
  <si>
    <t>Ortigosa de Cameros</t>
  </si>
  <si>
    <t>26113</t>
  </si>
  <si>
    <t>Pazuengos</t>
  </si>
  <si>
    <t>26114</t>
  </si>
  <si>
    <t>Pedroso</t>
  </si>
  <si>
    <t>26115</t>
  </si>
  <si>
    <t>Pinillos</t>
  </si>
  <si>
    <t>26117</t>
  </si>
  <si>
    <t>Pradejón</t>
  </si>
  <si>
    <t>26118</t>
  </si>
  <si>
    <t>Pradillo</t>
  </si>
  <si>
    <t>26119</t>
  </si>
  <si>
    <t>Préjano</t>
  </si>
  <si>
    <t>26120</t>
  </si>
  <si>
    <t>Quel</t>
  </si>
  <si>
    <t>26121</t>
  </si>
  <si>
    <t>Rabanera</t>
  </si>
  <si>
    <t>26122</t>
  </si>
  <si>
    <t>Rasillo de Cameros (El)</t>
  </si>
  <si>
    <t>26123</t>
  </si>
  <si>
    <t>Redal (El)</t>
  </si>
  <si>
    <t>26124</t>
  </si>
  <si>
    <t>Ribafrecha</t>
  </si>
  <si>
    <t>26125</t>
  </si>
  <si>
    <t>Rincón de Soto</t>
  </si>
  <si>
    <t>26126</t>
  </si>
  <si>
    <t>Robres del Castillo</t>
  </si>
  <si>
    <t>26127</t>
  </si>
  <si>
    <t>Rodezno</t>
  </si>
  <si>
    <t>26128</t>
  </si>
  <si>
    <t>Sajazarra</t>
  </si>
  <si>
    <t>26129</t>
  </si>
  <si>
    <t>San Asensio</t>
  </si>
  <si>
    <t>26130</t>
  </si>
  <si>
    <t>San Millán de la Cogolla</t>
  </si>
  <si>
    <t>26131</t>
  </si>
  <si>
    <t>San Millán de Yécora</t>
  </si>
  <si>
    <t>26132</t>
  </si>
  <si>
    <t>San Román de Cameros</t>
  </si>
  <si>
    <t>26134</t>
  </si>
  <si>
    <t>Santa Coloma</t>
  </si>
  <si>
    <t>Villaverde de Rioja</t>
  </si>
  <si>
    <t>26177</t>
  </si>
  <si>
    <t>Villoslada de Cameros</t>
  </si>
  <si>
    <t>26178</t>
  </si>
  <si>
    <t>Viniegra de Abajo</t>
  </si>
  <si>
    <t>26179</t>
  </si>
  <si>
    <t>Viniegra de Arriba</t>
  </si>
  <si>
    <t>26180</t>
  </si>
  <si>
    <t>Zarratón</t>
  </si>
  <si>
    <t>26181</t>
  </si>
  <si>
    <t>Zarzosa</t>
  </si>
  <si>
    <t>26183</t>
  </si>
  <si>
    <t>Zorraquín</t>
  </si>
  <si>
    <t>Lugo</t>
  </si>
  <si>
    <t>Madrid</t>
  </si>
  <si>
    <t>Toledo</t>
  </si>
  <si>
    <t>Málaga</t>
  </si>
  <si>
    <t>Murcia</t>
  </si>
  <si>
    <t>Pamplona/Iruña</t>
  </si>
  <si>
    <t>Ourense</t>
  </si>
  <si>
    <t>Oviedo</t>
  </si>
  <si>
    <t>Palencia</t>
  </si>
  <si>
    <t>Pontevedra</t>
  </si>
  <si>
    <t>Salamanca</t>
  </si>
  <si>
    <t>Huesca</t>
  </si>
  <si>
    <t>Santander</t>
  </si>
  <si>
    <t>Segovia</t>
  </si>
  <si>
    <t>Jaén</t>
  </si>
  <si>
    <t>Sevilla</t>
  </si>
  <si>
    <t>Soria</t>
  </si>
  <si>
    <t>Tarragona</t>
  </si>
  <si>
    <t>Teruel</t>
  </si>
  <si>
    <t>Bosnia-Herzegovina</t>
  </si>
  <si>
    <t>Corea</t>
  </si>
  <si>
    <t>Irak</t>
  </si>
  <si>
    <t>Méjico</t>
  </si>
  <si>
    <t>Yugoslavia</t>
  </si>
  <si>
    <t>Zaire/Congo</t>
  </si>
  <si>
    <t>Zimbawe</t>
  </si>
  <si>
    <t>Resto del mundo</t>
  </si>
  <si>
    <t>R. Dominicana</t>
  </si>
  <si>
    <t>País:</t>
  </si>
  <si>
    <t>Descripción de la comisión:</t>
  </si>
  <si>
    <t xml:space="preserve">Fecha:  </t>
  </si>
  <si>
    <r>
      <t>CERTIFICO</t>
    </r>
    <r>
      <rPr>
        <sz val="10"/>
        <rFont val="Arial"/>
        <family val="2"/>
      </rPr>
      <t xml:space="preserve"> que el interesado ha realizado de conformidad la comisión de servicio de referencia.</t>
    </r>
  </si>
  <si>
    <t>Fdo.:</t>
  </si>
  <si>
    <t>Exento</t>
  </si>
  <si>
    <t>Sujeto</t>
  </si>
  <si>
    <t>IRPF</t>
  </si>
  <si>
    <t>Kilometros</t>
  </si>
  <si>
    <t>Desde</t>
  </si>
  <si>
    <t>Hasta</t>
  </si>
  <si>
    <t>Recorrido</t>
  </si>
  <si>
    <t>Kilómetros Totales</t>
  </si>
  <si>
    <t>Valencia</t>
  </si>
  <si>
    <t>Valladolid</t>
  </si>
  <si>
    <t>Bilbao</t>
  </si>
  <si>
    <t>Zamora</t>
  </si>
  <si>
    <t>Zaragoza</t>
  </si>
  <si>
    <t>Duración</t>
  </si>
  <si>
    <t>Límite fin</t>
  </si>
  <si>
    <t>16012006G</t>
  </si>
  <si>
    <t>16541664H</t>
  </si>
  <si>
    <t>RUIZ FORNIES, JOSE LUIS</t>
  </si>
  <si>
    <t>Otros gastos</t>
  </si>
  <si>
    <t>Importe</t>
  </si>
  <si>
    <t>Total Otros Gastos</t>
  </si>
  <si>
    <t>Gastos de Alojamiento</t>
  </si>
  <si>
    <t>Máximo</t>
  </si>
  <si>
    <t>Total</t>
  </si>
  <si>
    <t>Gastos de desplazamiento</t>
  </si>
  <si>
    <t>Kilometraje</t>
  </si>
  <si>
    <t>Total Gastos Locomoción</t>
  </si>
  <si>
    <t>Kilom. Exento</t>
  </si>
  <si>
    <t>Kilom. IRPF</t>
  </si>
  <si>
    <t>Gastos manutención</t>
  </si>
  <si>
    <t>Días</t>
  </si>
  <si>
    <t>Manutención:</t>
  </si>
  <si>
    <t>Locomoción:</t>
  </si>
  <si>
    <t>Alojamiento:</t>
  </si>
  <si>
    <t>Otros Gastos:</t>
  </si>
  <si>
    <t>Total Gastos</t>
  </si>
  <si>
    <t>Liquidación final</t>
  </si>
  <si>
    <t>Anticipo</t>
  </si>
  <si>
    <t>Total a liquidar</t>
  </si>
  <si>
    <t>Fecha (dd/mm/aa)</t>
  </si>
  <si>
    <t>Hora (hh:mm):</t>
  </si>
  <si>
    <t>Inicio</t>
  </si>
  <si>
    <t>Fin</t>
  </si>
  <si>
    <t>Duración de la comisión:</t>
  </si>
  <si>
    <t>Dietas máximas:</t>
  </si>
  <si>
    <t>Diferencia horas:</t>
  </si>
  <si>
    <t>Mínimo:</t>
  </si>
  <si>
    <t>Dieta Inicio:</t>
  </si>
  <si>
    <t>Hora inicio:</t>
  </si>
  <si>
    <t>Hora fin</t>
  </si>
  <si>
    <t>Dieta fin</t>
  </si>
  <si>
    <t>Cena</t>
  </si>
  <si>
    <t>Dieta 1 Dia:</t>
  </si>
  <si>
    <t>Dieta + 1 Día:</t>
  </si>
  <si>
    <t>Dietas devengadas:</t>
  </si>
  <si>
    <t>Salida de España</t>
  </si>
  <si>
    <t>Entrada en España</t>
  </si>
  <si>
    <t>Nacionales:</t>
  </si>
  <si>
    <t>Internacionales:</t>
  </si>
  <si>
    <t>1 segundo</t>
  </si>
  <si>
    <t>No</t>
  </si>
  <si>
    <t>Grupo</t>
  </si>
  <si>
    <t>Descripción</t>
  </si>
  <si>
    <t>1</t>
  </si>
  <si>
    <t>Rector, Vicerrectores, Sec. Gral., Gerente, Vicegerentes, Adjuntos al Rector, Decanos de Facultad o Directores de Escuela y Directores de Departamento</t>
  </si>
  <si>
    <t>2</t>
  </si>
  <si>
    <t>PDI y PAS de la UR pertenecientes a los cuerpos o escalas clasificados en los grupos A y B, así como personal laboral clasificados en los grupos I y II, y personal de otras administraciones públicas asimilados a los anteriores</t>
  </si>
  <si>
    <t>3</t>
  </si>
  <si>
    <t>PAS de la UR pertenecientes a los cuerpos o escalas clasificados en los grupos C, D y E, así como al p.laboral de adm.y serv. pertenecientes a los grupos III, IVA y IVB, y personal de otras administraciones públicas asimilados a los anteriores</t>
  </si>
  <si>
    <t>4</t>
  </si>
  <si>
    <t>Otro personal</t>
  </si>
  <si>
    <t>Manutención</t>
  </si>
  <si>
    <t>Alojamiento</t>
  </si>
  <si>
    <t>Manutencion</t>
  </si>
  <si>
    <t>País</t>
  </si>
  <si>
    <t>Alemania</t>
  </si>
  <si>
    <t>San Sebastián</t>
  </si>
  <si>
    <t>Guipúzcoa</t>
  </si>
  <si>
    <t>Andorra</t>
  </si>
  <si>
    <t>Angola</t>
  </si>
  <si>
    <t>Arabia Saudita</t>
  </si>
  <si>
    <t>Argelia</t>
  </si>
  <si>
    <t>Argentina</t>
  </si>
  <si>
    <t>Australia</t>
  </si>
  <si>
    <t>Austria</t>
  </si>
  <si>
    <t>Bélgica</t>
  </si>
  <si>
    <t>Bolivia</t>
  </si>
  <si>
    <t>Brasil</t>
  </si>
  <si>
    <t>Bulgaria</t>
  </si>
  <si>
    <t>Camerún</t>
  </si>
  <si>
    <t>Canadá</t>
  </si>
  <si>
    <t>Chile</t>
  </si>
  <si>
    <t>China</t>
  </si>
  <si>
    <t>Colombia</t>
  </si>
  <si>
    <t>Costa de Marfil</t>
  </si>
  <si>
    <t>Costa Rica</t>
  </si>
  <si>
    <t>Croacia</t>
  </si>
  <si>
    <t>Cuba</t>
  </si>
  <si>
    <t>Dinamarca</t>
  </si>
  <si>
    <t>Ecuador</t>
  </si>
  <si>
    <t>Egipto</t>
  </si>
  <si>
    <t>El Salvador</t>
  </si>
  <si>
    <t>Emiratos Árabes Unidos</t>
  </si>
  <si>
    <t>Eslovaquia</t>
  </si>
  <si>
    <t>Estados Unidos</t>
  </si>
  <si>
    <t>Etiopía</t>
  </si>
  <si>
    <t>Filipinas</t>
  </si>
  <si>
    <t>Finlandia</t>
  </si>
  <si>
    <t>Francia</t>
  </si>
  <si>
    <t>Gabón</t>
  </si>
  <si>
    <t>Ghana</t>
  </si>
  <si>
    <t>Granada</t>
  </si>
  <si>
    <t>Grecia</t>
  </si>
  <si>
    <t>Guatemala</t>
  </si>
  <si>
    <t>Guinea Ecuatorial</t>
  </si>
  <si>
    <t>Haití</t>
  </si>
  <si>
    <t>Honduras</t>
  </si>
  <si>
    <t>Hong Kong</t>
  </si>
  <si>
    <t>Hungría</t>
  </si>
  <si>
    <t>India</t>
  </si>
  <si>
    <t>Indonesia</t>
  </si>
  <si>
    <t>Irán</t>
  </si>
  <si>
    <t>Irlanda</t>
  </si>
  <si>
    <t>Israel</t>
  </si>
  <si>
    <t>Italia</t>
  </si>
  <si>
    <t>Jamaica</t>
  </si>
  <si>
    <t>Japón</t>
  </si>
  <si>
    <t>Jordania</t>
  </si>
  <si>
    <t>Kenia</t>
  </si>
  <si>
    <t>Kuwait</t>
  </si>
  <si>
    <t>Líbano</t>
  </si>
  <si>
    <t>Libia</t>
  </si>
  <si>
    <t>Luxemburgo</t>
  </si>
  <si>
    <t>Malasia</t>
  </si>
  <si>
    <t>Malta</t>
  </si>
  <si>
    <t>Marruecos</t>
  </si>
  <si>
    <t>Mauritania</t>
  </si>
  <si>
    <t>Mozambique</t>
  </si>
  <si>
    <t>Nicaragua</t>
  </si>
  <si>
    <t>Nigeria</t>
  </si>
  <si>
    <t>Noruega</t>
  </si>
  <si>
    <t>Nueva Zelanda</t>
  </si>
  <si>
    <t>Países Bajos</t>
  </si>
  <si>
    <t>Pakistán</t>
  </si>
  <si>
    <t>Panamá</t>
  </si>
  <si>
    <t>Paraguay</t>
  </si>
  <si>
    <t>Perú</t>
  </si>
  <si>
    <t>Polonia</t>
  </si>
  <si>
    <t>Portugal</t>
  </si>
  <si>
    <t>Reino Unido</t>
  </si>
  <si>
    <t>República Checa</t>
  </si>
  <si>
    <t>Rumania</t>
  </si>
  <si>
    <t>Rusia</t>
  </si>
  <si>
    <t>Senegal</t>
  </si>
  <si>
    <t>Singapur</t>
  </si>
  <si>
    <t>Siria</t>
  </si>
  <si>
    <t>Sudáfrica</t>
  </si>
  <si>
    <t>Suecia</t>
  </si>
  <si>
    <t>Suiza</t>
  </si>
  <si>
    <t>Tailandia</t>
  </si>
  <si>
    <t>Taiwán</t>
  </si>
  <si>
    <t>Tanzania</t>
  </si>
  <si>
    <t>Túnez</t>
  </si>
  <si>
    <t>Turquía</t>
  </si>
  <si>
    <t>Uruguay</t>
  </si>
  <si>
    <t>Venezuela</t>
  </si>
  <si>
    <t>Yemen</t>
  </si>
  <si>
    <t>Nombre:</t>
  </si>
  <si>
    <t>NIF</t>
  </si>
  <si>
    <t>Nombre y Apellidos</t>
  </si>
  <si>
    <t>16537203L</t>
  </si>
  <si>
    <t>ACEDO RAMÍREZ, Mª. MONTSERRAT</t>
  </si>
  <si>
    <t>16544145S</t>
  </si>
  <si>
    <t>ACEDO RAMÍREZ, MIGUEL ANGEL</t>
  </si>
  <si>
    <t>51322616W</t>
  </si>
  <si>
    <t>ACEÑA PANDO, PEDRO</t>
  </si>
  <si>
    <t>00399280T</t>
  </si>
  <si>
    <t>ADARVE ALCÁZAR, MARÍA JOSEFA</t>
  </si>
  <si>
    <t>51616377F</t>
  </si>
  <si>
    <t>AGUDO RUIZ, ALFONSO</t>
  </si>
  <si>
    <t>72875664A</t>
  </si>
  <si>
    <t>AGUILERA SASTRE, JUAN</t>
  </si>
  <si>
    <t>16218783B</t>
  </si>
  <si>
    <t>AGUIRRE ORAÁ, JOSÉ MARÍA</t>
  </si>
  <si>
    <t>16489192D</t>
  </si>
  <si>
    <t>AJAMIL BURGOS, VICTORINA</t>
  </si>
  <si>
    <t>13155868Y</t>
  </si>
  <si>
    <t>ALBA ELÍAS, FERNANDO</t>
  </si>
  <si>
    <t>16506383L</t>
  </si>
  <si>
    <t>ALBA IRURZUN, JOSÉ ANTONIO</t>
  </si>
  <si>
    <t>14510970V</t>
  </si>
  <si>
    <t>ALBAIZAR BUISÁN, Mª TERESA</t>
  </si>
  <si>
    <t>23608191W</t>
  </si>
  <si>
    <t>ALCÁNTARA IGLESIAS, FELIPE</t>
  </si>
  <si>
    <t>16537637Q</t>
  </si>
  <si>
    <t>ALDEA MARTÍNEZ, Mª DEL CARMEN</t>
  </si>
  <si>
    <t>16555200F</t>
  </si>
  <si>
    <t>ALEJOS ORTEGA, MARÍA LUZ</t>
  </si>
  <si>
    <t>16530084F</t>
  </si>
  <si>
    <t>ALONSO CASTROVIEJO, JESÚS JAVIER</t>
  </si>
  <si>
    <t>13710134H</t>
  </si>
  <si>
    <t>ALONSO GARCÍA, MARÍA JULIA</t>
  </si>
  <si>
    <t>16563044P</t>
  </si>
  <si>
    <t>ALONSO IBERGALLARTU, FÉLIX ÁNGEL</t>
  </si>
  <si>
    <t>16560467F</t>
  </si>
  <si>
    <t>ALONSO MOLINA, CRISTINA</t>
  </si>
  <si>
    <t>16547615N</t>
  </si>
  <si>
    <t>ALONSO SÁENZ, Mª MONTSERRAT</t>
  </si>
  <si>
    <t>13103464L</t>
  </si>
  <si>
    <t>ÁLVAREZ BORGE, IGNACIO</t>
  </si>
  <si>
    <t>72778836M</t>
  </si>
  <si>
    <t>ÁLVAREZ GURREA, JUAN CARLOS</t>
  </si>
  <si>
    <t>25441032L</t>
  </si>
  <si>
    <t>ÁLVAREZ RUIZ, JESÚS MARÍA</t>
  </si>
  <si>
    <t>16521187B</t>
  </si>
  <si>
    <t>ÁLVARO ROJO, Mª CONCEPCIÓN</t>
  </si>
  <si>
    <t>16563731M</t>
  </si>
  <si>
    <t>ANDOLLO SANTAMARÍA, IGNACIO</t>
  </si>
  <si>
    <t>31618249B</t>
  </si>
  <si>
    <t>ANDRADES RODRÍGUEZ, MARÍA SOLEDAD</t>
  </si>
  <si>
    <t>15238057M</t>
  </si>
  <si>
    <t>ANDRÉS ASENSIO, MANUEL</t>
  </si>
  <si>
    <t>30565350Y</t>
  </si>
  <si>
    <t>ANDRÉS GÓMEZ, MARÍA ISABEL</t>
  </si>
  <si>
    <t>16594138Y</t>
  </si>
  <si>
    <t>ANDRÉS GÓMEZ, MIRIAN</t>
  </si>
  <si>
    <t>16034317M</t>
  </si>
  <si>
    <t>ANERO MURGA, ÁNGEL</t>
  </si>
  <si>
    <t>29153905W</t>
  </si>
  <si>
    <t>ANGUIANO RAMOS, MARÍA TERESA</t>
  </si>
  <si>
    <t>16494940F</t>
  </si>
  <si>
    <t>ANGULO SÁNCHEZ-PRIETO, CARMEN</t>
  </si>
  <si>
    <t>29146573F</t>
  </si>
  <si>
    <t>ANSORENA BARASOAIN, JOSÉ LUIS</t>
  </si>
  <si>
    <t>16516900W</t>
  </si>
  <si>
    <t>ANTOÑANZAS VILLAR, FERNANDO</t>
  </si>
  <si>
    <t>16577042E</t>
  </si>
  <si>
    <t>APELLÁNIZ ESPIGA, MARÍA DEL PILAR</t>
  </si>
  <si>
    <t>16547393C</t>
  </si>
  <si>
    <t>APELLÁNIZ GÓMEZ, MARÍA TERESA</t>
  </si>
  <si>
    <t>33415737A</t>
  </si>
  <si>
    <t>ARAGÓN FERNÁNDEZ, CRISTINA</t>
  </si>
  <si>
    <t>16590764J</t>
  </si>
  <si>
    <t>ARANSAY AZOFRA, JESÚS MARÍA</t>
  </si>
  <si>
    <t>16550671D</t>
  </si>
  <si>
    <t>ARANSAY GIMÉNEZ, CARLOS JAVIER</t>
  </si>
  <si>
    <t>16511923Q</t>
  </si>
  <si>
    <t>ARAÚZ GÓMEZ-CADIÑANOS, PEDRO</t>
  </si>
  <si>
    <t>72781903J</t>
  </si>
  <si>
    <t>ARBIZU MILAGRO, MARÍA JULIA</t>
  </si>
  <si>
    <t>16811605P</t>
  </si>
  <si>
    <t>ARCHE PEÑA, SUSANA</t>
  </si>
  <si>
    <t>16495292Z</t>
  </si>
  <si>
    <t>ARETIO MUÑOZ, MARÍA OLGA</t>
  </si>
  <si>
    <t>16588445V</t>
  </si>
  <si>
    <t>ARGÁIZ DÍEZ, CRISTINA</t>
  </si>
  <si>
    <t>16479361E</t>
  </si>
  <si>
    <t>ARIZNAVARRETA RUIZ, TOMÁS</t>
  </si>
  <si>
    <t>16530610G</t>
  </si>
  <si>
    <t>ARMAS MARTÍNEZ, Mª ASUNCIÓN</t>
  </si>
  <si>
    <t>44632242Y</t>
  </si>
  <si>
    <t>ARMENDARIZ BAYO, Mª PILAR</t>
  </si>
  <si>
    <t>16517462N</t>
  </si>
  <si>
    <t>ARNÁEZ VADILLO, JOSÉ DIMAS</t>
  </si>
  <si>
    <t>17125236B</t>
  </si>
  <si>
    <t>ARNAL GIL, PETRA MARÍA</t>
  </si>
  <si>
    <t>17826182D</t>
  </si>
  <si>
    <t>ARRIBAS GORRINDO, MARÍA LUISA</t>
  </si>
  <si>
    <t>16508607N</t>
  </si>
  <si>
    <t>ARRIETA VILLARREAL, PABLO</t>
  </si>
  <si>
    <t>16502858J</t>
  </si>
  <si>
    <t>ARRUE UGARTE, Mª BEGOÑA</t>
  </si>
  <si>
    <t>16557120H</t>
  </si>
  <si>
    <t>ASENSIO ARÓSTEGUI, MARÍA DEL MAR</t>
  </si>
  <si>
    <t>13120437H</t>
  </si>
  <si>
    <t>ATIENZA LÓPEZ, MARÍA ÁNGELA</t>
  </si>
  <si>
    <t>16518813Y</t>
  </si>
  <si>
    <t>AUSEJO GALILEA, JOSÉ</t>
  </si>
  <si>
    <t>16517620D</t>
  </si>
  <si>
    <t>AVENOZA AZNAR, ALBERTO</t>
  </si>
  <si>
    <t>16530052K</t>
  </si>
  <si>
    <t>AYALA CALVO, JUAN CARLOS</t>
  </si>
  <si>
    <t>16509321J</t>
  </si>
  <si>
    <t>AYALA ZURBANO, FERNANDO</t>
  </si>
  <si>
    <t>15841424J</t>
  </si>
  <si>
    <t>AYESTARÁN ITURBE, Mª BELEN</t>
  </si>
  <si>
    <t>16544280N</t>
  </si>
  <si>
    <t>AZCONA CIRIZA, ESPERANZA</t>
  </si>
  <si>
    <t>16491822V</t>
  </si>
  <si>
    <t>AZOFRA CASTROVIEJO, JOSÉ FERNANDO</t>
  </si>
  <si>
    <t>16523160Y</t>
  </si>
  <si>
    <t>AZOFRA RUEDA, JUAN CARLOS</t>
  </si>
  <si>
    <t>16561259V</t>
  </si>
  <si>
    <t>AZÓN RAMOS, JORGE</t>
  </si>
  <si>
    <t>16514960V</t>
  </si>
  <si>
    <t>AZPEITIA BLANCO, Mª. HORTENSIA</t>
  </si>
  <si>
    <t>16534464V</t>
  </si>
  <si>
    <t>BACHILLER MARTÍNEZ, Mª. ÁNGELES</t>
  </si>
  <si>
    <t>16525052N</t>
  </si>
  <si>
    <t>BALMASEDA MAESTU, ENRIQUE</t>
  </si>
  <si>
    <t>16524700M</t>
  </si>
  <si>
    <t>BAÑOS ARRIBAS, IRENE</t>
  </si>
  <si>
    <t>16551006E</t>
  </si>
  <si>
    <t>BAÑUELOS PÉREZ, YOLANDA</t>
  </si>
  <si>
    <t>16034782X</t>
  </si>
  <si>
    <t>BAO ITURBE, CARMEN</t>
  </si>
  <si>
    <t>18196196E</t>
  </si>
  <si>
    <t>BARBER CÁRCAMO, Mª RONCESVALLES</t>
  </si>
  <si>
    <t>16515085G</t>
  </si>
  <si>
    <t>BARCO ROYO, EMILIO</t>
  </si>
  <si>
    <t>16546617A</t>
  </si>
  <si>
    <t>BARRERAS GÓMEZ, MARÍA ASUNCIÓN</t>
  </si>
  <si>
    <t>16517745L</t>
  </si>
  <si>
    <t>BARRIO DÍEZ, JUAN JOSÉ</t>
  </si>
  <si>
    <t>28464592E</t>
  </si>
  <si>
    <t>BARRIO SANCHA, ROSA MARÍA</t>
  </si>
  <si>
    <t>16547825S</t>
  </si>
  <si>
    <t>BARRIO SARRAMIÁN, ESTEFANÍA</t>
  </si>
  <si>
    <t>16566979X</t>
  </si>
  <si>
    <t>BARRIOBERO MARTÍNEZ, IGNACIO</t>
  </si>
  <si>
    <t>16550141P</t>
  </si>
  <si>
    <t>BARRIUSO RENEDO, SANTOS</t>
  </si>
  <si>
    <t>16439662K</t>
  </si>
  <si>
    <t>BARTOLOMÉ RAMÍREZ, RICARDO</t>
  </si>
  <si>
    <t>16547497D</t>
  </si>
  <si>
    <t>BASTIDA SAN RODRIGO, ELOY</t>
  </si>
  <si>
    <t>16547498X</t>
  </si>
  <si>
    <t>BASTIDA SAN RODRIGO, JUSTINA</t>
  </si>
  <si>
    <t>16617591E</t>
  </si>
  <si>
    <t>BELLO HERNÁNDEZ, MANUEL</t>
  </si>
  <si>
    <t>13303505Y</t>
  </si>
  <si>
    <t>BENAVIDES FERNÁNDEZ, NORBERTO</t>
  </si>
  <si>
    <t>16530288G</t>
  </si>
  <si>
    <t>BENITO CLAVIJO, MARÍA DEL PILAR</t>
  </si>
  <si>
    <t>16546910C</t>
  </si>
  <si>
    <t>BERENGUER MARÍN, JESÚS RUBÉN</t>
  </si>
  <si>
    <t>16575950B</t>
  </si>
  <si>
    <t>BERGASA BALDA, EDUARDO</t>
  </si>
  <si>
    <t>16507407P</t>
  </si>
  <si>
    <t>BERMEJO PÉREZ, DIEGO</t>
  </si>
  <si>
    <t>16556951X</t>
  </si>
  <si>
    <t>BERRUECO PUELLES, Mª INMACULADA</t>
  </si>
  <si>
    <t>16224938W</t>
  </si>
  <si>
    <t>BERZAL OTERO, JUAN LUIS</t>
  </si>
  <si>
    <t>16557336G</t>
  </si>
  <si>
    <t>BLANCO BARRERO, JUAN MANUEL</t>
  </si>
  <si>
    <t>16519644D</t>
  </si>
  <si>
    <t>BLANCO DAROCA, MARÍA PILAR</t>
  </si>
  <si>
    <t>16545499N</t>
  </si>
  <si>
    <t>BLANCO ELIZONDO, MARÍA ELENA</t>
  </si>
  <si>
    <t>16520726X</t>
  </si>
  <si>
    <t>BLANCO EZQUERRO, JOSÉ</t>
  </si>
  <si>
    <t>11967560Q</t>
  </si>
  <si>
    <t>BLANCO FERNÁNDEZ, BEGOÑA</t>
  </si>
  <si>
    <t>16542535S</t>
  </si>
  <si>
    <t>BLANCO FERNÁNDEZ, JULIO</t>
  </si>
  <si>
    <t>16567067Y</t>
  </si>
  <si>
    <t>BLANCO MARTÍNEZ, ANA</t>
  </si>
  <si>
    <t>18033042F</t>
  </si>
  <si>
    <t>BLANCO PASCUAL, LUIS</t>
  </si>
  <si>
    <t>16465086F</t>
  </si>
  <si>
    <t>BLANCO SANTA, ELISA</t>
  </si>
  <si>
    <t>21626956X</t>
  </si>
  <si>
    <t>BLANQUER MARSET, DANIEL LUIS</t>
  </si>
  <si>
    <t>16532770W</t>
  </si>
  <si>
    <t>BLASCO TOMÁS, YOLANDA</t>
  </si>
  <si>
    <t>X1783741E</t>
  </si>
  <si>
    <t>BOMBI ., ANDREA</t>
  </si>
  <si>
    <t>14549249R</t>
  </si>
  <si>
    <t>BONACHÍA CABALLERO, MARÍA JOSEFA</t>
  </si>
  <si>
    <t>16506076B</t>
  </si>
  <si>
    <t>BORQUE JIMENO, BEATRIZ</t>
  </si>
  <si>
    <t>33518450K</t>
  </si>
  <si>
    <t>BRAVO MENÉNDEZ-RIVAS, GUILLERMO</t>
  </si>
  <si>
    <t>13059875S</t>
  </si>
  <si>
    <t>BRAVO VEGA, JULIAN TOMÁS</t>
  </si>
  <si>
    <t>16541690K</t>
  </si>
  <si>
    <t>BRETÓN RODRÍGUEZ, JAVIER</t>
  </si>
  <si>
    <t>16538447K</t>
  </si>
  <si>
    <t>BUJANDA ALBIZUA, Mª. DEL PILAR</t>
  </si>
  <si>
    <t>16539381N</t>
  </si>
  <si>
    <t>BUJANDA REQUIBATIZ, JESÚS</t>
  </si>
  <si>
    <t>16577228R</t>
  </si>
  <si>
    <t>CABALLERO GONZÁLEZ, LAURA</t>
  </si>
  <si>
    <t>73152016X</t>
  </si>
  <si>
    <t>CABALLERO LÓPEZ, JOSÉ ANTONIO</t>
  </si>
  <si>
    <t>16529988A</t>
  </si>
  <si>
    <t>CABALLERO WANGUEMERT, PILAR</t>
  </si>
  <si>
    <t>16544605S</t>
  </si>
  <si>
    <t>CABREDO PINILLOS, SUSANA</t>
  </si>
  <si>
    <t>16558199Q</t>
  </si>
  <si>
    <t>CABRERIZO CRISTÓBAL, ADORACIÓN</t>
  </si>
  <si>
    <t>16564883F</t>
  </si>
  <si>
    <t>CABRERIZO CRISTÓBAL, ELISA</t>
  </si>
  <si>
    <t>16539816X</t>
  </si>
  <si>
    <t>CABRIA GAN, ISABEL</t>
  </si>
  <si>
    <t>16531843H</t>
  </si>
  <si>
    <t>CALATRAVA GARCÍA, MARGARITA</t>
  </si>
  <si>
    <t>16556755K</t>
  </si>
  <si>
    <t>CALAVIA LACARRA, CARLOS PLÁCIDO</t>
  </si>
  <si>
    <t>18402265B</t>
  </si>
  <si>
    <t>CALVÉ SAN JUAN, ÓSCAR</t>
  </si>
  <si>
    <t>15242069S</t>
  </si>
  <si>
    <t>CALVILLO SAYAS, JOSÉ LUIS</t>
  </si>
  <si>
    <t>16460319R</t>
  </si>
  <si>
    <t>CALVO FERNÁNDEZ, MIGUEL</t>
  </si>
  <si>
    <t>12745547M</t>
  </si>
  <si>
    <t>CAMACHO SÁNCHEZ, MARÍA DEL PILAR</t>
  </si>
  <si>
    <t>16554062L</t>
  </si>
  <si>
    <t>CÁMARA LAPUENTE, SERGIO</t>
  </si>
  <si>
    <t>16532461S</t>
  </si>
  <si>
    <t>CÁMARA RUBIO, MARGARITA</t>
  </si>
  <si>
    <t>16516408Q</t>
  </si>
  <si>
    <t>CÁMARA ZORZANO, Mª JESÚS</t>
  </si>
  <si>
    <t>16597684X</t>
  </si>
  <si>
    <t>CAMARERO PERAITA, VIRGINIA</t>
  </si>
  <si>
    <t>17836947X</t>
  </si>
  <si>
    <t>CAMPOS GARCÍA, PEDRO JOSÉ</t>
  </si>
  <si>
    <t>21467595Q</t>
  </si>
  <si>
    <t>CANO ESQUIBEL, MIGUEL JAIME</t>
  </si>
  <si>
    <t>05218602V</t>
  </si>
  <si>
    <t>CANTARERO BANDRÉS, ROCÍO</t>
  </si>
  <si>
    <t>16512443F</t>
  </si>
  <si>
    <t>CASAS ESQUETE, INMACULADA</t>
  </si>
  <si>
    <t>16591412V</t>
  </si>
  <si>
    <t>CASAS MESAS, Mª DEL CARMEN</t>
  </si>
  <si>
    <t>45077734B</t>
  </si>
  <si>
    <t>CASCUDO GARCÍA-VILLARACO, TERESA</t>
  </si>
  <si>
    <t>16536532S</t>
  </si>
  <si>
    <t>CASTILLO PASCUAL, MARÍA JOSEFA</t>
  </si>
  <si>
    <t>16542461X</t>
  </si>
  <si>
    <t>CASTRESANA RUIZ CARRILLO, JOSÉ IGNACIO</t>
  </si>
  <si>
    <t>16555425W</t>
  </si>
  <si>
    <t>CELORRIO BARRAGUÉ, LUIS</t>
  </si>
  <si>
    <t>16530276S</t>
  </si>
  <si>
    <t>CENICEROS SOLDEVILLA, CARMEN</t>
  </si>
  <si>
    <t>16511951K</t>
  </si>
  <si>
    <t>CENZANO BACHILLER, FCO. JAVIER</t>
  </si>
  <si>
    <t>16559017Y</t>
  </si>
  <si>
    <t>CERECEDA LLAMAZARES, MARÍA LUISA</t>
  </si>
  <si>
    <t>16506525T</t>
  </si>
  <si>
    <t>CHÁVARRI MARDONES, MARÍA PEREGRINA</t>
  </si>
  <si>
    <t>17845083G</t>
  </si>
  <si>
    <t>CHUECA RODRÍGUEZ, RICARDO LUIS</t>
  </si>
  <si>
    <t>16565041G</t>
  </si>
  <si>
    <t>CIAURRI RAMÍREZ, OSCAR</t>
  </si>
  <si>
    <t>16777282R</t>
  </si>
  <si>
    <t>CLAVO SEBASTIAN, MARÍA JOSEFINA</t>
  </si>
  <si>
    <t>15839379S</t>
  </si>
  <si>
    <t>COBO SÁENZ, MARÍA TERESA</t>
  </si>
  <si>
    <t>16539267J</t>
  </si>
  <si>
    <t>COELLO MARTÍN, CARLOS</t>
  </si>
  <si>
    <t>08960910H</t>
  </si>
  <si>
    <t>COLLADO MORENO, VICENTA MARTA</t>
  </si>
  <si>
    <t>17852566N</t>
  </si>
  <si>
    <t>COLOMER BLASCO, LUIS JOSÉ</t>
  </si>
  <si>
    <t>16205986W</t>
  </si>
  <si>
    <t>CONDE TORRENS, FERNANDO</t>
  </si>
  <si>
    <t>16592485D</t>
  </si>
  <si>
    <t>CORRAL BOBADILLA, MARINA</t>
  </si>
  <si>
    <t>22728259G</t>
  </si>
  <si>
    <t>CORTABARRÍA JIMÉNEZ, JESÚS ANDRÉS</t>
  </si>
  <si>
    <t>16562390K</t>
  </si>
  <si>
    <t>CORZANA SIERRA, ALMUDENA</t>
  </si>
  <si>
    <t>16496299D</t>
  </si>
  <si>
    <t>CRIADO CRISTÓBAL, Mª MONTSERRAT</t>
  </si>
  <si>
    <t>32661575B</t>
  </si>
  <si>
    <t>CUBERO SUÁREZ, MARÍA INÉS</t>
  </si>
  <si>
    <t>40310935P</t>
  </si>
  <si>
    <t>DALMAU TORRES, JOSEP MARÍA</t>
  </si>
  <si>
    <t>16476983J</t>
  </si>
  <si>
    <t>DELGADO IDARRETA, JOSÉ MIGUEL</t>
  </si>
  <si>
    <t>25460750A</t>
  </si>
  <si>
    <t>DELGADO SIERRA, VIRGILIO</t>
  </si>
  <si>
    <t>09398535E</t>
  </si>
  <si>
    <t>DÍAZ CUESTA, JOSÉ</t>
  </si>
  <si>
    <t>16801458G</t>
  </si>
  <si>
    <t>DÍAZ ENCABO, MARÍA DEL PRADO</t>
  </si>
  <si>
    <t>16520326R</t>
  </si>
  <si>
    <t>DÍAZ SÁNCHEZ, GERARDA</t>
  </si>
  <si>
    <t>50520695E</t>
  </si>
  <si>
    <t>DÍAZ YUBERO, FRANCISCO</t>
  </si>
  <si>
    <t>16563028S</t>
  </si>
  <si>
    <t>DÍEZ CORONADO, MARÍA ÁNGELES</t>
  </si>
  <si>
    <t>16548083C</t>
  </si>
  <si>
    <t>DIEZ GARCÍA, PORFIRIO</t>
  </si>
  <si>
    <t>00690684V</t>
  </si>
  <si>
    <t>DIZY SOTO, MARTA Mª INÉS</t>
  </si>
  <si>
    <t>16521843T</t>
  </si>
  <si>
    <t>DOMENECH SUBIRÁN, JUANA</t>
  </si>
  <si>
    <t>01085841B</t>
  </si>
  <si>
    <t>DOMÍNGUEZ MATITO, FRANCISCO</t>
  </si>
  <si>
    <t>16489213F</t>
  </si>
  <si>
    <t>DOMÍNGUEZ MONTAÑA, T. ARACELI</t>
  </si>
  <si>
    <t>16575155K</t>
  </si>
  <si>
    <t>DOMÍNGUEZ PÉREZ, CÉSAR</t>
  </si>
  <si>
    <t>16501255C</t>
  </si>
  <si>
    <t>DUEÑAS ÁLVAREZ, PEDRO LUIS</t>
  </si>
  <si>
    <t>16533958V</t>
  </si>
  <si>
    <t>ECHARRI SÁEZ, ROSA MARÍA</t>
  </si>
  <si>
    <t>16502288H</t>
  </si>
  <si>
    <t>ECHÁVARRI GRANADO, JOSÉ FEDERICO</t>
  </si>
  <si>
    <t>72775517K</t>
  </si>
  <si>
    <t>EGÜÉN GARCÍA, ROMÁN</t>
  </si>
  <si>
    <t>16494659W</t>
  </si>
  <si>
    <t>EGUIZABAL ASCACIBAR, JOSÉ F. JAVIER</t>
  </si>
  <si>
    <t>16591120R</t>
  </si>
  <si>
    <t>EGUIZÁBAL ELÍAS, LETICIA</t>
  </si>
  <si>
    <t>16539761R</t>
  </si>
  <si>
    <t>EGUIZABAL HERCE, ANA MARÍA</t>
  </si>
  <si>
    <t>16553320J</t>
  </si>
  <si>
    <t>ELVIRA IZURRATEGUI, CARLOS</t>
  </si>
  <si>
    <t>16489613Q</t>
  </si>
  <si>
    <t>ELVIRA MORALES, RAFAEL</t>
  </si>
  <si>
    <t>50822746Z</t>
  </si>
  <si>
    <t>ENRIQUEZ PALMA, PEDRO ALBERTO</t>
  </si>
  <si>
    <t>16554339C</t>
  </si>
  <si>
    <t>ESCALONA HERCE, MARÍA JESÚS</t>
  </si>
  <si>
    <t>16548404L</t>
  </si>
  <si>
    <t>ESCARZA SOMOVILLA, MARÍA CARMEN</t>
  </si>
  <si>
    <t>17189968K</t>
  </si>
  <si>
    <t>ESCLARÍN MIGUEL, JUAN ÁLVARO</t>
  </si>
  <si>
    <t>18167200Y</t>
  </si>
  <si>
    <t>ESCOLANO PÉREZ, ELENA</t>
  </si>
  <si>
    <t>16480413Q</t>
  </si>
  <si>
    <t>ESCORZA SUBERO, FCO.JAVIER</t>
  </si>
  <si>
    <t>17835356Y</t>
  </si>
  <si>
    <t>ESPAÑOL GONZÁLEZ, LUIS</t>
  </si>
  <si>
    <t>16594879B</t>
  </si>
  <si>
    <t>Exento IRPF</t>
  </si>
  <si>
    <t>Sujeto IRPF</t>
  </si>
  <si>
    <t>ESPIGA ARETIO, IVÁN</t>
  </si>
  <si>
    <t>16468191F</t>
  </si>
  <si>
    <t>ESPINOSA RUIZ, URBANO</t>
  </si>
  <si>
    <t>16570824Z</t>
  </si>
  <si>
    <t>ESTEBAN DÍEZ, ISABEL</t>
  </si>
  <si>
    <t>16593589D</t>
  </si>
  <si>
    <t>ESTEBAN GIL, SUSANA</t>
  </si>
  <si>
    <t>16551816G</t>
  </si>
  <si>
    <t>ESTEBAN SÁENZ DE JUBERA, ÁNGELA</t>
  </si>
  <si>
    <t>13305907Q</t>
  </si>
  <si>
    <t>ESTEFANÍA CENDAGORTA, MARÍA</t>
  </si>
  <si>
    <t>30620142N</t>
  </si>
  <si>
    <t>EXPÓSITO RODRÍGUEZ, JESÚS</t>
  </si>
  <si>
    <t>16511992Q</t>
  </si>
  <si>
    <t>EXTREMIANA ALDANA, JOSÉ IGNACIO</t>
  </si>
  <si>
    <t>16453923E</t>
  </si>
  <si>
    <t>EXTREMIANA NAVARRO, PETRA</t>
  </si>
  <si>
    <t>16522528H</t>
  </si>
  <si>
    <t>EZQUERRA ORTÍN, MARGARITA</t>
  </si>
  <si>
    <t>16549295J</t>
  </si>
  <si>
    <t>EZQUERRO FERNÁNDEZ, JOSÉ ANTONIO</t>
  </si>
  <si>
    <t>16539601W</t>
  </si>
  <si>
    <t>FAJARDO SANTA MARÍA, YOLANDA ALICIA</t>
  </si>
  <si>
    <t>17849510S</t>
  </si>
  <si>
    <t>FANLO LORAS, ANTONIO</t>
  </si>
  <si>
    <t>70865948G</t>
  </si>
  <si>
    <t>FASLA FERNÁNDEZ, DALILA</t>
  </si>
  <si>
    <t>76611854G</t>
  </si>
  <si>
    <t>FERNÁNDEZ ARMESTO, MARÍA LUISA</t>
  </si>
  <si>
    <t>16589144A</t>
  </si>
  <si>
    <t>FERNÁNDEZ FONTECHA, ALMUDENA</t>
  </si>
  <si>
    <t>16508128Q</t>
  </si>
  <si>
    <t>FERNÁNDEZ GARBAYO, EDUARDO JACINTO</t>
  </si>
  <si>
    <t>16588214Q</t>
  </si>
  <si>
    <t>FERNÁNDEZ HERCE, ANA MARÍA</t>
  </si>
  <si>
    <t>16523860Q</t>
  </si>
  <si>
    <t>FERNÁNDEZ HERCE, JORGE</t>
  </si>
  <si>
    <t>16546254P</t>
  </si>
  <si>
    <t>FERNÁNDEZ HERCE, MARÍA JOSÉ</t>
  </si>
  <si>
    <t>16533382Q</t>
  </si>
  <si>
    <t>FERNÁNDEZ JIMÉNEZ, LUIS ALFREDO</t>
  </si>
  <si>
    <t>44138279Z</t>
  </si>
  <si>
    <t>FERNÁNDEZ LAPORTE, HÉCTOR</t>
  </si>
  <si>
    <t>16511900Q</t>
  </si>
  <si>
    <t>FERNÁNDEZ LARGO, FRANCISCO MANUEL</t>
  </si>
  <si>
    <t>16549841F</t>
  </si>
  <si>
    <t>FERNÁNDEZ LÓPEZ, JORGE</t>
  </si>
  <si>
    <t>39636069P</t>
  </si>
  <si>
    <t>FERNÁNDEZ LOSA, NICOLÁS</t>
  </si>
  <si>
    <t>16579957Q</t>
  </si>
  <si>
    <t>FERNÁNDEZ ORTIZ, RUBÉN</t>
  </si>
  <si>
    <t>16563723C</t>
  </si>
  <si>
    <t>FERNÁNDEZ RECIO, MIGUEL ÁNGEL</t>
  </si>
  <si>
    <t>16576049H</t>
  </si>
  <si>
    <t>FERNÁNDEZ SÁENZ DE PIPAÓN, ALICIA</t>
  </si>
  <si>
    <t>16557309T</t>
  </si>
  <si>
    <t>FERNÁNDEZ TORROBA, MIGUEL ÁNGEL</t>
  </si>
  <si>
    <t>16033362Q</t>
  </si>
  <si>
    <t>FERNÁNDEZ VILLAMANDOS, ARTURO</t>
  </si>
  <si>
    <t>10877825K</t>
  </si>
  <si>
    <t>FERNÁNDEZ ZAPICO, MÓNICA</t>
  </si>
  <si>
    <t>16267404X</t>
  </si>
  <si>
    <t>FERNÁNDEZ ZURBANO, MARÍA PURIFIC.</t>
  </si>
  <si>
    <t>34964416T</t>
  </si>
  <si>
    <t>FERREÑO COPO, ISABEL</t>
  </si>
  <si>
    <t>17199289G</t>
  </si>
  <si>
    <t>FILLAT BALLESTEROS, JUAN CARLOS</t>
  </si>
  <si>
    <t>16583327M</t>
  </si>
  <si>
    <t>FLORES MORENO, CRISTINA</t>
  </si>
  <si>
    <t>73243966Y</t>
  </si>
  <si>
    <t>FLORES RODRIGO, SUSANA</t>
  </si>
  <si>
    <t>78072932F</t>
  </si>
  <si>
    <t>FORNÉS GUARDIA, MERCEDES</t>
  </si>
  <si>
    <t>16561901S</t>
  </si>
  <si>
    <t>FRAILE GARCÍA, ESTEBAN</t>
  </si>
  <si>
    <t>16523985A</t>
  </si>
  <si>
    <t>GALILEA RODRÍGUEZ, JOSÉ ANTONIO</t>
  </si>
  <si>
    <t>16525570R</t>
  </si>
  <si>
    <t>GALLARTA GONZÁLEZ, FÉLIX</t>
  </si>
  <si>
    <t>32762940S</t>
  </si>
  <si>
    <t>GÁNDARA EIROA, JOSÉ CRISANTO</t>
  </si>
  <si>
    <t>16561109M</t>
  </si>
  <si>
    <t>GARCÉS ECHÁNIZ, ENCARNACIÓN</t>
  </si>
  <si>
    <t>16595315X</t>
  </si>
  <si>
    <t>GARCÍA ANDREVA, FERNANDO</t>
  </si>
  <si>
    <t>16501875L</t>
  </si>
  <si>
    <t>GARCÍA ARDANAZ, MARÍA GISELDA</t>
  </si>
  <si>
    <t>16501876C</t>
  </si>
  <si>
    <t>GARCÍA ARDANAZ, ROSA MARÍA</t>
  </si>
  <si>
    <t>16541665L</t>
  </si>
  <si>
    <t>GARCÍA BLANCO, JESÚS PLÁCIDO</t>
  </si>
  <si>
    <t>13097830C</t>
  </si>
  <si>
    <t>GARCÍA CUBILLO, BERNARDO</t>
  </si>
  <si>
    <t>16584724E</t>
  </si>
  <si>
    <t>GARCÍA DAVALILLO, JAVIER</t>
  </si>
  <si>
    <t>16521592W</t>
  </si>
  <si>
    <t>CUENTA JUSTIFICATIVA PARA LA LIQUIDACIÓN DE COMISIONES DE SERVICIO Y ASISTENCIAS</t>
  </si>
  <si>
    <t>Dietas nacionales y Asistencias - Personal UR</t>
  </si>
  <si>
    <t>Asistencias</t>
  </si>
  <si>
    <t>Perfil</t>
  </si>
  <si>
    <t>Categoría</t>
  </si>
  <si>
    <t>Nº días</t>
  </si>
  <si>
    <t>Asistencias devengadas</t>
  </si>
  <si>
    <t>Presidente y Secretario</t>
  </si>
  <si>
    <t>Primera</t>
  </si>
  <si>
    <t>Vocales</t>
  </si>
  <si>
    <t>Segunda</t>
  </si>
  <si>
    <t>Tercera</t>
  </si>
  <si>
    <t>Clave</t>
  </si>
  <si>
    <t>Asistencias:</t>
  </si>
  <si>
    <t xml:space="preserve">   Fdo.:</t>
  </si>
  <si>
    <r>
      <t xml:space="preserve">   CERTIFICO</t>
    </r>
    <r>
      <rPr>
        <sz val="10"/>
        <rFont val="Arial"/>
        <family val="2"/>
      </rPr>
      <t xml:space="preserve"> que el interesado ha realizado de    conformidad la comisión de servicio de referencia.</t>
    </r>
  </si>
  <si>
    <t xml:space="preserve">   Fecha:  </t>
  </si>
  <si>
    <t>GARCÍA EGUIZABAL, ENRIQUE</t>
  </si>
  <si>
    <t>16475047D</t>
  </si>
  <si>
    <t>GARCÍA GARCÍA, MANUEL</t>
  </si>
  <si>
    <t>16562066L</t>
  </si>
  <si>
    <t>GARCÍA GARRIDO, EDUARDO</t>
  </si>
  <si>
    <t>16484936P</t>
  </si>
  <si>
    <t>GARCÍA GÓMEZ, ROSARIO</t>
  </si>
  <si>
    <t>16560400D</t>
  </si>
  <si>
    <t>GARCÍA GUERRA, Mª DE LOS ÁNGELES</t>
  </si>
  <si>
    <t>25177843L</t>
  </si>
  <si>
    <t>GARCÍA IBÁÑEZ, ELSA</t>
  </si>
  <si>
    <t>16551912P</t>
  </si>
  <si>
    <t>GARCÍA IZQUIERDO, FRANCISCO JOSÉ</t>
  </si>
  <si>
    <t>72781079V</t>
  </si>
  <si>
    <t>GARCÍA MARTÍNEZ, MARÍA CARMEN</t>
  </si>
  <si>
    <t>16545175X</t>
  </si>
  <si>
    <t>GARCÍA NAVAJAS, MARIA LOURDES</t>
  </si>
  <si>
    <t>16566875K</t>
  </si>
  <si>
    <t>GARCÍA NEILA, LUIS ANDRÉS</t>
  </si>
  <si>
    <t>16566016J</t>
  </si>
  <si>
    <t>GARCÍA ORTE, MARÍA BELINDA</t>
  </si>
  <si>
    <t>72779838H</t>
  </si>
  <si>
    <t>GARCÍA PASCUAL, Mª DEL CARMEN</t>
  </si>
  <si>
    <t>16483216J</t>
  </si>
  <si>
    <t>GARCÍA SANTA MARÍA, Mª TERESA VICT.</t>
  </si>
  <si>
    <t>16466601G</t>
  </si>
  <si>
    <t>GARCÍA TURZA, CLAUDIO</t>
  </si>
  <si>
    <t>16513079E</t>
  </si>
  <si>
    <t>GARCÍA TURZA, FCO.JAVIER</t>
  </si>
  <si>
    <t>16019533X</t>
  </si>
  <si>
    <t>GARCIANDÍA GONZÁLEZ, PEDRO MARÍA</t>
  </si>
  <si>
    <t>25147795D</t>
  </si>
  <si>
    <t>GARGALLO IBORT, MARÍA ESTHER</t>
  </si>
  <si>
    <t>16564765G</t>
  </si>
  <si>
    <t>GARRIDO NÁJERA, ERNESTO</t>
  </si>
  <si>
    <t>50842132B</t>
  </si>
  <si>
    <t>GAVELA GARCÍA, DELIA</t>
  </si>
  <si>
    <t>06205575Z</t>
  </si>
  <si>
    <t>GAVIRA TOMÁS, IGNACIO MIGUEL</t>
  </si>
  <si>
    <t>34095882S</t>
  </si>
  <si>
    <t>GERMÁN ZURRIARÁIN, ROBERTO</t>
  </si>
  <si>
    <t>16532560E</t>
  </si>
  <si>
    <t>GIL ALBARELLOS ESPERT, ANA</t>
  </si>
  <si>
    <t>13142250G</t>
  </si>
  <si>
    <t>GIL MARTÍNEZ, MONTSERRAT</t>
  </si>
  <si>
    <t>72787199L</t>
  </si>
  <si>
    <t>GIL ZAPATA, MARTA</t>
  </si>
  <si>
    <t>16501828H</t>
  </si>
  <si>
    <t>GIRÓ MIRANDA, JOAQUÍN</t>
  </si>
  <si>
    <t>25145809R</t>
  </si>
  <si>
    <t>GODED HERRERO, FERNANDO</t>
  </si>
  <si>
    <t>16543068L</t>
  </si>
  <si>
    <t>GOICOECHEA GAONA, MARÍA ÁNGELES</t>
  </si>
  <si>
    <t>16553136J</t>
  </si>
  <si>
    <t>GÓMEZ CHOMÓN, JOSÉ CARLOS</t>
  </si>
  <si>
    <t>16564276K</t>
  </si>
  <si>
    <t>GÓMEZ CRISTOBAL, JOSÉ ANTONIO</t>
  </si>
  <si>
    <t>16564371R</t>
  </si>
  <si>
    <t>GÓMEZ GARRIDO, JAVIER</t>
  </si>
  <si>
    <t>16564773N</t>
  </si>
  <si>
    <t>GÓMEZ RODRÍGUEZ, ANA MARÍA</t>
  </si>
  <si>
    <t>05675300G</t>
  </si>
  <si>
    <t>GÓMEZ RUBIO, GEMA</t>
  </si>
  <si>
    <t>16519521R</t>
  </si>
  <si>
    <t>GÓMEZ RUBIO, MERCEDES</t>
  </si>
  <si>
    <t>16499934X</t>
  </si>
  <si>
    <t>GÓMEZ URDÁÑEZ, JOSÉ LUIS</t>
  </si>
  <si>
    <t>16491423D</t>
  </si>
  <si>
    <t>GONZÁLEZ BACHILLER, FABIÁN</t>
  </si>
  <si>
    <t>16512623A</t>
  </si>
  <si>
    <t>GONZÁLEZ DE GARAY FERNÁNDEZ, MARÍA TERESA</t>
  </si>
  <si>
    <t>09740221C</t>
  </si>
  <si>
    <t>GONZÁLEZ FANDOS, MARÍA ELENA</t>
  </si>
  <si>
    <t>16582551B</t>
  </si>
  <si>
    <t>GONZÁLEZ GIL, JORGE PABLO</t>
  </si>
  <si>
    <t>13031815S</t>
  </si>
  <si>
    <t>GONZÁLEZ GONZÁLEZ, FCO. JAVIER</t>
  </si>
  <si>
    <t>31228810P</t>
  </si>
  <si>
    <t>GONZÁLEZ JIMÉNEZ, LUIS</t>
  </si>
  <si>
    <t>16521707W</t>
  </si>
  <si>
    <t>GONZÁLEZ MENORCA, MARÍA LEONOR</t>
  </si>
  <si>
    <t>13092044F</t>
  </si>
  <si>
    <t>GONZÁLEZ SÁIZ, JOSÉ MARÍA</t>
  </si>
  <si>
    <t>16566854T</t>
  </si>
  <si>
    <t>GONZALO PORCEL, DIEGO</t>
  </si>
  <si>
    <t>16517387Y</t>
  </si>
  <si>
    <t>GRIJALBA SERRAPIO, SAGRARIO</t>
  </si>
  <si>
    <t>16567034L</t>
  </si>
  <si>
    <t>GUADALUPE MÍNGUEZ, ZENAIDA</t>
  </si>
  <si>
    <t>15333934H</t>
  </si>
  <si>
    <t>GUALLAR OTAZÚA, FCO. JAVIER</t>
  </si>
  <si>
    <t>13151619N</t>
  </si>
  <si>
    <t>GUTIERREZ GALERÓN, MYRIAN</t>
  </si>
  <si>
    <t>16546065A</t>
  </si>
  <si>
    <t>GUTIÉRREZ JIMÉNEZ, JOSÉ MANUEL</t>
  </si>
  <si>
    <t>16528703Y</t>
  </si>
  <si>
    <t>GUTIÉRREZ VIGUERA, ANA ROSA</t>
  </si>
  <si>
    <t>16536677E</t>
  </si>
  <si>
    <t>HERCE OYÓN, FERMÍN</t>
  </si>
  <si>
    <t>16539110V</t>
  </si>
  <si>
    <t>HERNÁEZ LERENA, MARÍA JESÚS</t>
  </si>
  <si>
    <t>72780033Y</t>
  </si>
  <si>
    <t>HERNÁNDEZ ÁLAMOS, MARÍA DEL MAR</t>
  </si>
  <si>
    <t>42057900P</t>
  </si>
  <si>
    <t>HERNÁNDEZ MARTÍN, ZENAIDA</t>
  </si>
  <si>
    <t>18408601E</t>
  </si>
  <si>
    <t>HERNÁNDEZ PARICIO, LUIS JAVIER</t>
  </si>
  <si>
    <t>16520200J</t>
  </si>
  <si>
    <t>HERNÁNDEZ VERÓN, MIGUEL ANGEL</t>
  </si>
  <si>
    <t>11908773V</t>
  </si>
  <si>
    <t>HERNANDO ROBLES, ROSA MARÍA</t>
  </si>
  <si>
    <t>16563640Y</t>
  </si>
  <si>
    <t>HORNOS TORRES, Mª DEL MAR</t>
  </si>
  <si>
    <t>40298595L</t>
  </si>
  <si>
    <t>HORS GARCÍA, GEMA</t>
  </si>
  <si>
    <t>72779476R</t>
  </si>
  <si>
    <t>HUERTAS EZQUERRO, Mª CARMEN</t>
  </si>
  <si>
    <t>X4471547W</t>
  </si>
  <si>
    <t>HUTTER ., MARÍA FLORENCIA</t>
  </si>
  <si>
    <t>16598014H</t>
  </si>
  <si>
    <t>IBÁÑEZ MORENO, ANA</t>
  </si>
  <si>
    <t>16553440H</t>
  </si>
  <si>
    <t>IGLESIAS DEL VALLE, FÉLIX FRANCISCO</t>
  </si>
  <si>
    <t>00410009B</t>
  </si>
  <si>
    <t>IGUACEL CRUZ DE LA, MARÍA DEL PILAR</t>
  </si>
  <si>
    <t>16505956Y</t>
  </si>
  <si>
    <t>INCHAUSTI ALONSO, TEODORO</t>
  </si>
  <si>
    <t>16535879Y</t>
  </si>
  <si>
    <t>IÑARREA LAS HERAS, IGNACIO</t>
  </si>
  <si>
    <t>16547976M</t>
  </si>
  <si>
    <t>IÑARREA LAS HERAS, MANUEL</t>
  </si>
  <si>
    <t>16527742B</t>
  </si>
  <si>
    <t>IRADIER SANTOS, MARÍA EVA</t>
  </si>
  <si>
    <t>50797038C</t>
  </si>
  <si>
    <t>IRIARTE VAÑÓ, MARÍA LUISA</t>
  </si>
  <si>
    <t>01778344F</t>
  </si>
  <si>
    <t>JAIME BARÓ, ÁNGEL LUIS</t>
  </si>
  <si>
    <t>16498683R</t>
  </si>
  <si>
    <t>JIMÉNEZ CATALÁN, ROSA MARÍA</t>
  </si>
  <si>
    <t>07509173H</t>
  </si>
  <si>
    <t>JIMÉNEZ FRAILE, MARÍA PAZ</t>
  </si>
  <si>
    <t>72780209K</t>
  </si>
  <si>
    <t>JIMÉNEZ GALÁN, EDUARDO MIGUEL</t>
  </si>
  <si>
    <t>16508470J</t>
  </si>
  <si>
    <t>JIMÉNEZ GARRIDO, JESÚS</t>
  </si>
  <si>
    <t>16560638V</t>
  </si>
  <si>
    <t>JIMÉNEZ GESTAL, CLARA</t>
  </si>
  <si>
    <t>16565868A</t>
  </si>
  <si>
    <t>JIMÉNEZ MACÍAS, EMILIO</t>
  </si>
  <si>
    <t>16570784C</t>
  </si>
  <si>
    <t>JIMÉNEZ MARÍN, FRANCISCO JAVIER</t>
  </si>
  <si>
    <t>16496241C</t>
  </si>
  <si>
    <t>JIMÉNEZ TRENS, MARÍA ASUNCIÓN</t>
  </si>
  <si>
    <t>14605831A</t>
  </si>
  <si>
    <t>JUAN LA ORDEN, SONIA</t>
  </si>
  <si>
    <t>16594259N</t>
  </si>
  <si>
    <t>JUANEDA AYENSA, EMMA</t>
  </si>
  <si>
    <t>16517184X</t>
  </si>
  <si>
    <t>JUÁREZ CASTELLÓ, CARMELO ARTURO</t>
  </si>
  <si>
    <t>16508509Y</t>
  </si>
  <si>
    <t>JUÁREZ CASTELLÓ, MANUEL CELSO</t>
  </si>
  <si>
    <t>16527554F</t>
  </si>
  <si>
    <t>JUSTO FUENTES, LUIS CARLOS</t>
  </si>
  <si>
    <t>72777729W</t>
  </si>
  <si>
    <t>LACOSTE MARÍN, FCO. JAVIER</t>
  </si>
  <si>
    <t>22601632S</t>
  </si>
  <si>
    <t>LAFARGUE IZQUIERDO, JOSÉ</t>
  </si>
  <si>
    <t>16560196N</t>
  </si>
  <si>
    <t>LAFUENTE PLAZA, ELOY</t>
  </si>
  <si>
    <t>18009522Q</t>
  </si>
  <si>
    <t>LALIENA CLEMENTE, JESÚS ANTONIO</t>
  </si>
  <si>
    <t>17140700L</t>
  </si>
  <si>
    <t>LALINDE PEÑA, ELENA</t>
  </si>
  <si>
    <t>17710488M</t>
  </si>
  <si>
    <t>LAMBAN PARDO, LAUREANO</t>
  </si>
  <si>
    <t>72699595E</t>
  </si>
  <si>
    <t>LANCHA URTASUN, MIREN DE UXUA</t>
  </si>
  <si>
    <t>16541342H</t>
  </si>
  <si>
    <t>LANCHARES BARRASA, VICTOR</t>
  </si>
  <si>
    <t>16566366H</t>
  </si>
  <si>
    <t>LAPIDO ORTEGA, MARÍA DEL MAR</t>
  </si>
  <si>
    <t>16561261L</t>
  </si>
  <si>
    <t>LAPRESA AJAMIL, DANIEL</t>
  </si>
  <si>
    <t>13141259W</t>
  </si>
  <si>
    <t>LARA SANTILLÁN, PEDRO MARÍA</t>
  </si>
  <si>
    <t>16569338T</t>
  </si>
  <si>
    <t>LASHERAS HERRERO, IGNACIO</t>
  </si>
  <si>
    <t>16532587A</t>
  </si>
  <si>
    <t>LASHERAS HERRERO, MARÍA PILAR</t>
  </si>
  <si>
    <t>16439862Z</t>
  </si>
  <si>
    <t>LAUZURICA VALDEMOROS, JOSÉ JAVIER</t>
  </si>
  <si>
    <t>13291079T</t>
  </si>
  <si>
    <t>LEIVA ANGULO, JOSÉ MIGUEL</t>
  </si>
  <si>
    <t>23602758C</t>
  </si>
  <si>
    <t>LEMUS VARELA, MARÍA CARMEN DE</t>
  </si>
  <si>
    <t>72777811S</t>
  </si>
  <si>
    <t>LEÓN MARÍN, JOAQUÍN</t>
  </si>
  <si>
    <t>16522846Z</t>
  </si>
  <si>
    <t>LERENA RUIZ, MARÍA ISABEL</t>
  </si>
  <si>
    <t>17835463K</t>
  </si>
  <si>
    <t>LEZA PEÑALBA, MARÍA VEGA</t>
  </si>
  <si>
    <t>16538854Z</t>
  </si>
  <si>
    <t>LLANOS BARRIOBERO, ESTRELLA</t>
  </si>
  <si>
    <t>15917132M</t>
  </si>
  <si>
    <t>LOINAZ IRAOLA, MARÍA ICÍAR</t>
  </si>
  <si>
    <t>13284845E</t>
  </si>
  <si>
    <t>LOMAS ESTEBAN, ANA MARÍA</t>
  </si>
  <si>
    <t>13282264V</t>
  </si>
  <si>
    <t>LOMAS ESTEBAN, Mª CARMEN</t>
  </si>
  <si>
    <t>51434380D</t>
  </si>
  <si>
    <t>LÓPEZ ALONSO, MIGUEL</t>
  </si>
  <si>
    <t>72787501E</t>
  </si>
  <si>
    <t>LÓPEZ AMO, REBECA</t>
  </si>
  <si>
    <t>15830535A</t>
  </si>
  <si>
    <t>LÓPEZ CALZADA, MARÍA EMILIANA</t>
  </si>
  <si>
    <t>72776549H</t>
  </si>
  <si>
    <t>LÓPEZ CELORRIO, MILAGROS</t>
  </si>
  <si>
    <t>16547011Y</t>
  </si>
  <si>
    <t>LÓPEZ DE LUZURIAGA FERNÁNDEZ, JOSÉ MARÍA</t>
  </si>
  <si>
    <t>16569637T</t>
  </si>
  <si>
    <t>LÓPEZ DE MURILLAS CABRIA, Mª. TERESA</t>
  </si>
  <si>
    <t>16216518T</t>
  </si>
  <si>
    <t>LÓPEZ DE OCARIZ ALZOLA, JOSÉ JAVIER</t>
  </si>
  <si>
    <t>16509169E</t>
  </si>
  <si>
    <t>LÓPEZ GONZÁLEZ, LUIS MARÍA</t>
  </si>
  <si>
    <t>72787346M</t>
  </si>
  <si>
    <t>LÓPEZ OCHOA, LUIS MARÍA</t>
  </si>
  <si>
    <t>14592812W</t>
  </si>
  <si>
    <t>LORENZO DE REIZÁBAL, MARÍA ARÁNZAZU</t>
  </si>
  <si>
    <t>34092366H</t>
  </si>
  <si>
    <t>LORENZO TIMÓN, JAIME</t>
  </si>
  <si>
    <t>16509812K</t>
  </si>
  <si>
    <t>LOZA OLAVE, EDMUNDO</t>
  </si>
  <si>
    <t>16536389X</t>
  </si>
  <si>
    <t>LOZANO HERCE, R. ROBERTO</t>
  </si>
  <si>
    <t>16558833Y</t>
  </si>
  <si>
    <t>LOZANO RIVERA, MILLÁN VICENTE</t>
  </si>
  <si>
    <t>25133814N</t>
  </si>
  <si>
    <t>MAGRIÑÁ CONTRERAS, MARTA</t>
  </si>
  <si>
    <t>72648047V</t>
  </si>
  <si>
    <t>MANGADO MARTÍNEZ, JOSÉ JAVIER</t>
  </si>
  <si>
    <t>16035217P</t>
  </si>
  <si>
    <t>MANZANO GARCÍA, GUADALUPE</t>
  </si>
  <si>
    <t>16545036D</t>
  </si>
  <si>
    <t>MAÑAS DE HUELBES, MANUEL</t>
  </si>
  <si>
    <t>17437495E</t>
  </si>
  <si>
    <t>MARCO MANCEBÓN, VICENTE SANTIAGO</t>
  </si>
  <si>
    <t>16572677G</t>
  </si>
  <si>
    <t>MARÍN ABEYTUA, RUBÉN</t>
  </si>
  <si>
    <t>Gastos por Agencia de Viajes</t>
  </si>
  <si>
    <t>16530377R</t>
  </si>
  <si>
    <t>MARÍN ANTÓN, Mª DEL ROSARIO</t>
  </si>
  <si>
    <t>13138736D</t>
  </si>
  <si>
    <t>MARÍN HERNANDO, MARÍA ANGELES</t>
  </si>
  <si>
    <t>26484884Q</t>
  </si>
  <si>
    <t>MARÍN LÓPEZ, MIGUEL ÁNGEL</t>
  </si>
  <si>
    <t>16802653A</t>
  </si>
  <si>
    <t>MARÍN VINUESA, LUZ MARÍA</t>
  </si>
  <si>
    <t>16514768D</t>
  </si>
  <si>
    <t>MARRODÁN ARNEDO, JOSÉ LUIS</t>
  </si>
  <si>
    <t>15229450T</t>
  </si>
  <si>
    <t>MARRODÁN ESPARZA, FCO.JAVIER</t>
  </si>
  <si>
    <t>16529903X</t>
  </si>
  <si>
    <t>MARRÓN GÓMEZ, MILAGROS</t>
  </si>
  <si>
    <t>16471179M</t>
  </si>
  <si>
    <t>MARTIJA CILLERUELO, JAVIER</t>
  </si>
  <si>
    <t>17718016N</t>
  </si>
  <si>
    <t>MARTÍN ARISTA, FRANCISCO J.</t>
  </si>
  <si>
    <t>02874682G</t>
  </si>
  <si>
    <t>MARTÍN CASTILLA, RAFAEL</t>
  </si>
  <si>
    <t>16448461B</t>
  </si>
  <si>
    <t>MARTÍN MARÍN, RICARDO</t>
  </si>
  <si>
    <t>16488751M</t>
  </si>
  <si>
    <t>MARTÍN OLARTE, JOSÉ FRANCISCO</t>
  </si>
  <si>
    <t>16269475B</t>
  </si>
  <si>
    <t>MARTÍN Y PÉREZ DE NANCLARES, JOSÉ</t>
  </si>
  <si>
    <t>16532287W</t>
  </si>
  <si>
    <t>MARTÍNEZ ABAIGAR, JAVIER</t>
  </si>
  <si>
    <t>16512159E</t>
  </si>
  <si>
    <t>MARTÍNEZ ABANZABALEGUI, MARÍA SOLEDAD</t>
  </si>
  <si>
    <t>44251784Z</t>
  </si>
  <si>
    <t>MARTÍNEZ BERBEL, JUAN ANTONIO</t>
  </si>
  <si>
    <t>16787895B</t>
  </si>
  <si>
    <t>MARTÍNEZ BLASCO, ISABEL</t>
  </si>
  <si>
    <t>16579607B</t>
  </si>
  <si>
    <t>MARTÍNEZ BRAVO, JORGE</t>
  </si>
  <si>
    <t>00815254L</t>
  </si>
  <si>
    <t>MARTÍNEZ CALVO, MARÍA ÁNGELES</t>
  </si>
  <si>
    <t>16532595B</t>
  </si>
  <si>
    <t>MARTÍNEZ CENZANO, EDUARDO</t>
  </si>
  <si>
    <t>13298447P</t>
  </si>
  <si>
    <t>MARTÍNEZ DE PABLO, Mª EUGENIA</t>
  </si>
  <si>
    <t>16538994Q</t>
  </si>
  <si>
    <t>MARTÍNEZ DE PISÓN ASCACIBAR, EDUARDO</t>
  </si>
  <si>
    <t>16561526P</t>
  </si>
  <si>
    <t>MARTÍNEZ DE PISÓN ASCACIBAR, FCO.JAVIER</t>
  </si>
  <si>
    <t>17206354P</t>
  </si>
  <si>
    <t>MARTÍNEZ DE PISÓN CAVERO, JOSÉ MARÍA</t>
  </si>
  <si>
    <t>16589848V</t>
  </si>
  <si>
    <t>MARTÍNEZ DE SAN VICENTE CUBERO, SERGIO</t>
  </si>
  <si>
    <t>16506579P</t>
  </si>
  <si>
    <t>MARTÍNEZ DE TODA FERNÁNDEZ, FERNANDO</t>
  </si>
  <si>
    <t>16538269G</t>
  </si>
  <si>
    <t>MARTÍNEZ ESTEFANÍA, JOSÉ LUIS</t>
  </si>
  <si>
    <t>16535214P</t>
  </si>
  <si>
    <t>MARTÍNEZ EZQUERRO, AURORA</t>
  </si>
  <si>
    <t>16579574R</t>
  </si>
  <si>
    <t>MARTÍNEZ FERNÁNDEZ, BEATRIZ</t>
  </si>
  <si>
    <t>16521738X</t>
  </si>
  <si>
    <t>MARTÍNEZ FERNÁNDEZ, Mª INMACULADA</t>
  </si>
  <si>
    <t>16538692J</t>
  </si>
  <si>
    <t>Declaración de itinerario (sólo con vehículo particular)</t>
  </si>
  <si>
    <t>Nacionales</t>
  </si>
  <si>
    <t>Internacionales</t>
  </si>
  <si>
    <t>Alojamiento nacional</t>
  </si>
  <si>
    <t>Alojamiento internacional</t>
  </si>
  <si>
    <t>Duración de la comisión inter:</t>
  </si>
  <si>
    <t>Dietas máximas inter:</t>
  </si>
  <si>
    <t>Dietas devengadas inter:</t>
  </si>
  <si>
    <t>Duración total de la comisión:</t>
  </si>
  <si>
    <t>Duración de la comisión nacional:</t>
  </si>
  <si>
    <t>Dieta Inicio Nacional:</t>
  </si>
  <si>
    <t>Dieta fin Nacional</t>
  </si>
  <si>
    <t>Dieta fin internac</t>
  </si>
  <si>
    <t>Inicio Nacional</t>
  </si>
  <si>
    <t>Extranjera</t>
  </si>
  <si>
    <t>Fin Nacional</t>
  </si>
  <si>
    <t>Dieta fin nacional v</t>
  </si>
  <si>
    <t>Dieta Inicio Intern:</t>
  </si>
  <si>
    <t>CUENTA JUSTIFICATIVA PARA LA LIQUIDACIÓN DE COMISIONES DE SERVICIO INTERNACIONALES</t>
  </si>
  <si>
    <t>Cádiz</t>
  </si>
  <si>
    <t>MARTÍNEZ GARCÍA, MARÍA ÁNGELES</t>
  </si>
  <si>
    <t>16476520X</t>
  </si>
  <si>
    <t>MARTÍNEZ LAFUENTE, CARMEN</t>
  </si>
  <si>
    <t>34798214L</t>
  </si>
  <si>
    <t>MARTÍNEZ LÓPEZ, Mª ISABEL</t>
  </si>
  <si>
    <t>07494181E</t>
  </si>
  <si>
    <t>MARTÍNEZ LÓPEZ, MIGUEL</t>
  </si>
  <si>
    <t>16545661J</t>
  </si>
  <si>
    <t>MARTÍNEZ MARTÍNEZ, MARÍA DEL PILAR</t>
  </si>
  <si>
    <t>02856545Z</t>
  </si>
  <si>
    <t>MARTÍNEZ NAVAS, MARÍA ISABEL</t>
  </si>
  <si>
    <t>16533094G</t>
  </si>
  <si>
    <t>MARTÍNEZ PÉREZ, ANA BELLA</t>
  </si>
  <si>
    <t>16556347G</t>
  </si>
  <si>
    <t>MARTÍNEZ RUIZ, MONSERRAT</t>
  </si>
  <si>
    <t>16580433D</t>
  </si>
  <si>
    <t>MARTÍNEZ RUIZ, RODRIGO</t>
  </si>
  <si>
    <t>16547493M</t>
  </si>
  <si>
    <t>MARTÍNEZ SÁENZ, Mª ÁNGELES</t>
  </si>
  <si>
    <t>16537707V</t>
  </si>
  <si>
    <t>MARTÍNEZ SANTOLAYA, JOSÉ JAVIER</t>
  </si>
  <si>
    <t>16518664H</t>
  </si>
  <si>
    <t>MARTÍNEZ SORIA, MARÍA TERESA</t>
  </si>
  <si>
    <t>16569941M</t>
  </si>
  <si>
    <t>MARTÍNEZ TOMÁS, Mª PALOMA</t>
  </si>
  <si>
    <t>72779211N</t>
  </si>
  <si>
    <t>MARTÍNEZ VILLAR, MARÍA ELENA</t>
  </si>
  <si>
    <t>16536550X</t>
  </si>
  <si>
    <t>MATA SOTÉS, ELOY JAVIER</t>
  </si>
  <si>
    <t>16551819F</t>
  </si>
  <si>
    <t>MATEO ARANDA, LUCÍA</t>
  </si>
  <si>
    <t>16560658Z</t>
  </si>
  <si>
    <t>MATEO ARANDA, Mª ISABEL</t>
  </si>
  <si>
    <t>16529361C</t>
  </si>
  <si>
    <t>MATEO GARCÍA, MARÍA DELIA</t>
  </si>
  <si>
    <t>16478362N</t>
  </si>
  <si>
    <t>MAYORAL AZOFRA, SALVADOR ÁNGEL</t>
  </si>
  <si>
    <t>16552966G</t>
  </si>
  <si>
    <t>MAYORAL HERNÁNDEZ, CARLOS</t>
  </si>
  <si>
    <t>72779293W</t>
  </si>
  <si>
    <t>MAZO CENICEROS, JESÚS MARÍA</t>
  </si>
  <si>
    <t>16565133G</t>
  </si>
  <si>
    <t>MEDRANO RODRÍGUEZ, JULIA</t>
  </si>
  <si>
    <t>16581660V</t>
  </si>
  <si>
    <t>MEDRANO SARNAGO, RICARDO</t>
  </si>
  <si>
    <t>28904044J</t>
  </si>
  <si>
    <t>MEGÍAS ÁLVAREZ, JUAN JOSÉ</t>
  </si>
  <si>
    <t>16590674S</t>
  </si>
  <si>
    <t>MENDAZA ENRIQUE, IGNACIO</t>
  </si>
  <si>
    <t>16553565M</t>
  </si>
  <si>
    <t>Castellón de la Plana/Castelló de la Plana</t>
  </si>
  <si>
    <t>PEÑA NAVARIDAS, JOSÉ MIGUEL</t>
  </si>
  <si>
    <t>02614504W</t>
  </si>
  <si>
    <t>PERALES VISCASILLAS, MARÍA DEL PILAR</t>
  </si>
  <si>
    <t>16542732M</t>
  </si>
  <si>
    <t>PEREGRINA GARCÍA, JESÚS MANUEL</t>
  </si>
  <si>
    <t>16570582W</t>
  </si>
  <si>
    <t>PÉREZ BARRÓN, IVÁN LUIS</t>
  </si>
  <si>
    <t>16578086P</t>
  </si>
  <si>
    <t>PÉREZ CASTILLO, PALOMA</t>
  </si>
  <si>
    <t>16533076D</t>
  </si>
  <si>
    <t>PÉREZ CENICEROS, JOSÉ ANTONIO</t>
  </si>
  <si>
    <t>11772392A</t>
  </si>
  <si>
    <t>PÉREZ CEPEDA, ANA ISABEL</t>
  </si>
  <si>
    <t>16585463W</t>
  </si>
  <si>
    <t>PÉREZ DE HEREDIA AZCONA, SERGIO</t>
  </si>
  <si>
    <t>28498543W</t>
  </si>
  <si>
    <t>PÉREZ DE LA PARTE, Mª DE LAS MERCEDES</t>
  </si>
  <si>
    <t>16557014G</t>
  </si>
  <si>
    <t>PÉREZ GARRIDO, ROSA</t>
  </si>
  <si>
    <t>16568247J</t>
  </si>
  <si>
    <t>PÉREZ HERNÁNDEZ, MARÍA LORENA</t>
  </si>
  <si>
    <t>16583400D</t>
  </si>
  <si>
    <t>PÉREZ HERREROS, VICTORIA</t>
  </si>
  <si>
    <t>16559921J</t>
  </si>
  <si>
    <t>PÉREZ IZAGUIRRE, MARÍA DEL CARMEN</t>
  </si>
  <si>
    <t>29103662Z</t>
  </si>
  <si>
    <t>PRADO VILLAR, EDUARDO</t>
  </si>
  <si>
    <t>16477183Y</t>
  </si>
  <si>
    <t>PRECIADO VIGUERA, JOSE LUIS</t>
  </si>
  <si>
    <t>13288145X</t>
  </si>
  <si>
    <t>PRESA ABELLA, LUIS JOSÉ</t>
  </si>
  <si>
    <t>14587726E</t>
  </si>
  <si>
    <t>PUYUELO GARCÍA, MARÍA PILAR</t>
  </si>
  <si>
    <t>16497629M</t>
  </si>
  <si>
    <t>QUEMADA MAYORAL, MARÍA TERESA</t>
  </si>
  <si>
    <t>16546267K</t>
  </si>
  <si>
    <t>RAMAS IGEA, Mª LOURDES</t>
  </si>
  <si>
    <t>16514824L</t>
  </si>
  <si>
    <t>RAMÍREZ CASADO, SANTIAGO</t>
  </si>
  <si>
    <t>16514146P</t>
  </si>
  <si>
    <t>RAMÍREZ ESQUIBEL, JESÚS MANUEL</t>
  </si>
  <si>
    <t>16500474K</t>
  </si>
  <si>
    <t>RAMÍREZ MARTÍNEZ, JESÚS</t>
  </si>
  <si>
    <t>17195890D</t>
  </si>
  <si>
    <t>RAMÍREZ ROSADO, IGNACIO JUAN</t>
  </si>
  <si>
    <t>16600181T</t>
  </si>
  <si>
    <t>RAMOS ECHAZARRETA, RAFAEL</t>
  </si>
  <si>
    <t>15381719D</t>
  </si>
  <si>
    <t>RAYA DÍEZ, ESTHER</t>
  </si>
  <si>
    <t>16590935T</t>
  </si>
  <si>
    <t>RECIO ESCUDERO, JOSÉ ÁNGEL</t>
  </si>
  <si>
    <t>16438138S</t>
  </si>
  <si>
    <t>REINARES MARTÍNEZ, MARINO</t>
  </si>
  <si>
    <t>16562378D</t>
  </si>
  <si>
    <t>REPES VALGAÑÓN, JOSÉ JUAN</t>
  </si>
  <si>
    <t>30613903Y</t>
  </si>
  <si>
    <t>REY AGUILLO, LUIS MIGUEL</t>
  </si>
  <si>
    <t>17721105L</t>
  </si>
  <si>
    <t>RIAGUAS GUEDÁN, ANA ISABEL</t>
  </si>
  <si>
    <t>72780423M</t>
  </si>
  <si>
    <t>RIAÑO GIL, CONSUELO</t>
  </si>
  <si>
    <t>44268173G</t>
  </si>
  <si>
    <t>RÍO CABEZA, AURORA INÉS DEL</t>
  </si>
  <si>
    <t>16539431Q</t>
  </si>
  <si>
    <t>RÍO SANZ, EMILIO DEL</t>
  </si>
  <si>
    <t>72783806F</t>
  </si>
  <si>
    <t>RÍOS PUENTE, FERNANDO</t>
  </si>
  <si>
    <t>16495141R</t>
  </si>
  <si>
    <t>RIPA CORREA, LAURA</t>
  </si>
  <si>
    <t>16510798H</t>
  </si>
  <si>
    <t>RIVAS RODRÍGUEZ, MARÍA TERESA</t>
  </si>
  <si>
    <t>SÁENZ URBINA, Mª. ESTRELLA</t>
  </si>
  <si>
    <t>15852371N</t>
  </si>
  <si>
    <t>SÁEZ MARTÍNEZ, Mª. DEL CARMEN</t>
  </si>
  <si>
    <t>16507414S</t>
  </si>
  <si>
    <t>SÁINZ OCHOA, ALBERTO</t>
  </si>
  <si>
    <t>25140498A</t>
  </si>
  <si>
    <t>SALAMERO GARCÍA, ENCARNACIÓN</t>
  </si>
  <si>
    <t>16542973Q</t>
  </si>
  <si>
    <t>SALAS ILARRAZA, JOSÉ PABLO</t>
  </si>
  <si>
    <t>16581606D</t>
  </si>
  <si>
    <t>SALAZAR TERREROS, IDANA</t>
  </si>
  <si>
    <t>16551895Z</t>
  </si>
  <si>
    <t>SALINAS ZÁRATE, RODOLFO</t>
  </si>
  <si>
    <t>17850875T</t>
  </si>
  <si>
    <t>SALINERO CASCANTE, MARÍA JESÚS J.</t>
  </si>
  <si>
    <t>17817327D</t>
  </si>
  <si>
    <t>SAN GIL LAPUERTA, MARÍA PILAR</t>
  </si>
  <si>
    <t>16537949Y</t>
  </si>
  <si>
    <t>SAN JUAN DÍAZ, JUAN FÉLIX</t>
  </si>
  <si>
    <t>13137354F</t>
  </si>
  <si>
    <t>SAN MARTÍN GARRIDO, ARTURO</t>
  </si>
  <si>
    <t>16485240J</t>
  </si>
  <si>
    <t>SAN MARTÍN GONZALO, JOSÉ LUIS</t>
  </si>
  <si>
    <t>16538368B</t>
  </si>
  <si>
    <t>SAN MARTÍN MARQUÉS, JULIÁN JAVIER</t>
  </si>
  <si>
    <t>16542072N</t>
  </si>
  <si>
    <t>SAN MARTÍN PÉREZ, MONTSERRAT</t>
  </si>
  <si>
    <t>16540725E</t>
  </si>
  <si>
    <t>SANCHA GONZÁLEZ, JUAN CARLOS</t>
  </si>
  <si>
    <t>13104263J</t>
  </si>
  <si>
    <t>SÁNCHEZ HERNÁNDEZ, ÁNGEL</t>
  </si>
  <si>
    <t>50452049P</t>
  </si>
  <si>
    <t>SÁNCHEZ ORTEGA, DAVID</t>
  </si>
  <si>
    <t>16543626W</t>
  </si>
  <si>
    <t>SÁNCHEZ RODRÍGUEZ, JOSÉ LUIS</t>
  </si>
  <si>
    <t>16529085C</t>
  </si>
  <si>
    <t>SÁNCHEZ SALAS, BERNARDO</t>
  </si>
  <si>
    <t>16538579S</t>
  </si>
  <si>
    <t>SÁNCHEZ TORRES, DANIEL</t>
  </si>
  <si>
    <t>16261031P</t>
  </si>
  <si>
    <t>SANTAMARÍA ARINAS, RENÉ JAVIER</t>
  </si>
  <si>
    <t>16526587Y</t>
  </si>
  <si>
    <t>SANTAMARÍA PEÑA, JACINTO</t>
  </si>
  <si>
    <t>16520166W</t>
  </si>
  <si>
    <t>SANTANA MARTÍNEZ, PEDRO</t>
  </si>
  <si>
    <t>16556907N</t>
  </si>
  <si>
    <t>SANTIBÁÑEZ DE LA CRUZ, AMAYA</t>
  </si>
  <si>
    <t>16449282G</t>
  </si>
  <si>
    <t>SANTIBÁÑEZ VELILLA, JOSEFINA</t>
  </si>
  <si>
    <t>16560792X</t>
  </si>
  <si>
    <t>SANTOLAYA ESTEFANÍA, MARÍA DEL PILAR</t>
  </si>
  <si>
    <t>16556364K</t>
  </si>
  <si>
    <t>SANTOLAYA MARTÍNEZ, MARÍA ESTHER</t>
  </si>
  <si>
    <t>16541208E</t>
  </si>
  <si>
    <t>SANTOLAYA RUIZ-CLAVIJO, CELESTE</t>
  </si>
  <si>
    <t>13099529V</t>
  </si>
  <si>
    <t>SANTOS DEL VALLE, LUIS FERNANDO</t>
  </si>
  <si>
    <t>05220234Q</t>
  </si>
  <si>
    <t>SANTOS VELASCO, JUAN ANTONIO</t>
  </si>
  <si>
    <t>16509086P</t>
  </si>
  <si>
    <t>SANZ ADÁN, FÉLIX</t>
  </si>
  <si>
    <t>16582228X</t>
  </si>
  <si>
    <t>SANZ ARAZURI, EVA</t>
  </si>
  <si>
    <t>16462104S</t>
  </si>
  <si>
    <t>SANZ ASENSIO, JESÚS</t>
  </si>
  <si>
    <t>11728090E</t>
  </si>
  <si>
    <t>SANZ CERVERA, SUSANA A.</t>
  </si>
  <si>
    <t>01496407G</t>
  </si>
  <si>
    <t>SANZ MÉNDEZ, TEÓFILO</t>
  </si>
  <si>
    <t>17728530S</t>
  </si>
  <si>
    <t>SANZ PARICIO, CARLOS</t>
  </si>
  <si>
    <t>39847439P</t>
  </si>
  <si>
    <t>SASTRE I RIBA, SYLVIA</t>
  </si>
  <si>
    <t>X1448109Y</t>
  </si>
  <si>
    <t>SCHMITT ., THOMAS LUDWIG</t>
  </si>
  <si>
    <t>16558831G</t>
  </si>
  <si>
    <t>SEDANO CADIÑANOS, LORENZO A.</t>
  </si>
  <si>
    <t>09295364Y</t>
  </si>
  <si>
    <t>SERRANO CUADRADO, MARÍA HENAR</t>
  </si>
  <si>
    <t>16563493C</t>
  </si>
  <si>
    <t>SESMA BASTIDA, BEGOÑA</t>
  </si>
  <si>
    <t>11937115T</t>
  </si>
  <si>
    <t>SESMA FERNÁNDEZ, GREGORIO</t>
  </si>
  <si>
    <t>13122718E</t>
  </si>
  <si>
    <t>SIERRA MURILLO, JOSÉ DANIEL</t>
  </si>
  <si>
    <t>13080014Y</t>
  </si>
  <si>
    <t>SIERRA MURILLO, MARÍA YOLANDA</t>
  </si>
  <si>
    <t>16559166V</t>
  </si>
  <si>
    <t>SIERRA SOTO, JOSÉ MANUEL</t>
  </si>
  <si>
    <t>16556358S</t>
  </si>
  <si>
    <t>SILVESTRE SALAS, MARÍA DEL SOL</t>
  </si>
  <si>
    <t>18195329Y</t>
  </si>
  <si>
    <t>SOLA ROS, MARÍA PILAR</t>
  </si>
  <si>
    <t>35029531W</t>
  </si>
  <si>
    <t>SOLAESA GONZÁLEZ, Mª. LUISA</t>
  </si>
  <si>
    <t>16012143A</t>
  </si>
  <si>
    <t>SOLAESA GONZÁLEZ, MARÍA JOSÉ</t>
  </si>
  <si>
    <t>29086924C</t>
  </si>
  <si>
    <t>SOLANAS MARCÉN, Mª ELENA</t>
  </si>
  <si>
    <t>11916944T</t>
  </si>
  <si>
    <t>SOLDEVILLA SANZ, MARÍA JAZMINA</t>
  </si>
  <si>
    <t>16562995M</t>
  </si>
  <si>
    <t>SOMALO SAN JUAN, MARÍA</t>
  </si>
  <si>
    <t>16564358B</t>
  </si>
  <si>
    <t>SOTA EGUIZABAL, JOSÉ MANUEL</t>
  </si>
  <si>
    <t>16587452J</t>
  </si>
  <si>
    <t>SOTÉS ACEDO, DIEGO</t>
  </si>
  <si>
    <t>13136610E</t>
  </si>
  <si>
    <t>SOTO FERNÁNDEZ, FRANCISCO</t>
  </si>
  <si>
    <t>16481554F</t>
  </si>
  <si>
    <t>SUCUNZA VICENTE, FRANCISCO</t>
  </si>
  <si>
    <t>X1452321D</t>
  </si>
  <si>
    <t>SULLIVAN ., JAMES ROBERT</t>
  </si>
  <si>
    <t>18027322Z</t>
  </si>
  <si>
    <t>SUSÍN BETRÁN, RAÚL</t>
  </si>
  <si>
    <t>30422325H</t>
  </si>
  <si>
    <t>TAPIA LÓPEZ, MARÍA EULALIA</t>
  </si>
  <si>
    <t>72785742B</t>
  </si>
  <si>
    <t>TARANCÓN ANDRÉS, EFRÉN</t>
  </si>
  <si>
    <t>07852960R</t>
  </si>
  <si>
    <t>Vehículo particular</t>
  </si>
  <si>
    <t>check</t>
  </si>
  <si>
    <t>Máximo total</t>
  </si>
  <si>
    <t>Máximo por noche</t>
  </si>
  <si>
    <t>Vitoria-Gasteiz</t>
  </si>
  <si>
    <t>Albacete</t>
  </si>
  <si>
    <t>Alicante/Alacant</t>
  </si>
  <si>
    <t>Almería</t>
  </si>
  <si>
    <t>Ávila</t>
  </si>
  <si>
    <t>Badajoz</t>
  </si>
  <si>
    <t>MENDOZA VILLENA, MONTSERRAT</t>
  </si>
  <si>
    <t>09373135Z</t>
  </si>
  <si>
    <t>MENÉNDEZ MENÉNDEZ, CRISTINA</t>
  </si>
  <si>
    <t>03454204H</t>
  </si>
  <si>
    <t>MIGUEL BORREGUERO, MONSERRAT</t>
  </si>
  <si>
    <t>16539508R</t>
  </si>
  <si>
    <t>MILLÁN MONEO, JUDITH</t>
  </si>
  <si>
    <t>72786536T</t>
  </si>
  <si>
    <t>MÍNGUEZ CENICEROS, JUDIT</t>
  </si>
  <si>
    <t>17831369K</t>
  </si>
  <si>
    <t>MÍNGUEZ HERRERO, MARÍA CARMEN</t>
  </si>
  <si>
    <t>16563235S</t>
  </si>
  <si>
    <t>MIRURI SÁENZ, JUAN MARTÍN</t>
  </si>
  <si>
    <t>24284842Q</t>
  </si>
  <si>
    <t>MOLINA VALERO, JUAN MANUEL</t>
  </si>
  <si>
    <t>16510187M</t>
  </si>
  <si>
    <t>MONEO SAENZ, Mª DEL CARMEN</t>
  </si>
  <si>
    <t>16529013V</t>
  </si>
  <si>
    <t>MONFORTE SERRANO, FRANCISCO JAVIER</t>
  </si>
  <si>
    <t>16531344W</t>
  </si>
  <si>
    <t>MONTÓN ÁLVAREZ, LUIS ANTONIO</t>
  </si>
  <si>
    <t>16531212P</t>
  </si>
  <si>
    <t>MONTOYA REPES, Mª ESTHER</t>
  </si>
  <si>
    <t>29100305S</t>
  </si>
  <si>
    <t>MONTUENGA GÓMEZ, VICTOR MANUEL</t>
  </si>
  <si>
    <t>16524287Y</t>
  </si>
  <si>
    <t>MORA DÍEZ, ALEJANDRO BERNABÉ</t>
  </si>
  <si>
    <t>16547673R</t>
  </si>
  <si>
    <t>MORAL MONTES, LUIS</t>
  </si>
  <si>
    <t>16576112N</t>
  </si>
  <si>
    <t>MORALES ORTIZ, MARÍA DEL PILAR</t>
  </si>
  <si>
    <t>05386149D</t>
  </si>
  <si>
    <t>MORENO GARCÍA, MARÍA TERESA</t>
  </si>
  <si>
    <t>15343533A</t>
  </si>
  <si>
    <t>MORENO LARA, MARÍA ANGELES</t>
  </si>
  <si>
    <t>35770205F</t>
  </si>
  <si>
    <t>MÚGICA OLANO, ALOÑA</t>
  </si>
  <si>
    <t>00687031K</t>
  </si>
  <si>
    <t>MUNÁRRIZ ALDAZ, JESÚS</t>
  </si>
  <si>
    <t>18866853E</t>
  </si>
  <si>
    <t>MUÑOZ ARNAU, JUAN ANDRÉS</t>
  </si>
  <si>
    <t>16561905L</t>
  </si>
  <si>
    <t>MUÑOZ ARNEDO, LUIS ALBERTO</t>
  </si>
  <si>
    <t>16557611A</t>
  </si>
  <si>
    <t>MUÑOZ MUNILLA, VICTOR JAVIER</t>
  </si>
  <si>
    <t>16575474H</t>
  </si>
  <si>
    <t>MUÑOZ PINO, ROCIO XIMENA</t>
  </si>
  <si>
    <t>16500778A</t>
  </si>
  <si>
    <t>MURILLAS ESCUDERO, JUAN MANUEL</t>
  </si>
  <si>
    <t>17122373T</t>
  </si>
  <si>
    <t>MURILLO RAMÓN, JESÚS</t>
  </si>
  <si>
    <t>16546608V</t>
  </si>
  <si>
    <t>MURO HERNÁNDEZ, JORGE</t>
  </si>
  <si>
    <t>Donostia-San Sebastián</t>
  </si>
  <si>
    <t>Huelva</t>
  </si>
  <si>
    <t>72760760F</t>
  </si>
  <si>
    <t>OJEDA ALBA, MARÍA JULIETA</t>
  </si>
  <si>
    <t>16545261G</t>
  </si>
  <si>
    <t>OLARTE LARREA, JUAN JOSÉ</t>
  </si>
  <si>
    <t>16543567N</t>
  </si>
  <si>
    <t>OLARTE MARTÍNEZ, Mª. DEL CARMEN</t>
  </si>
  <si>
    <t>16547433Z</t>
  </si>
  <si>
    <t>OLARTE PASCUAL, Mª CRISTINA</t>
  </si>
  <si>
    <t>16798088S</t>
  </si>
  <si>
    <t>OLMOS ARANCÓN, MARÍA TERESA</t>
  </si>
  <si>
    <t>16553823X</t>
  </si>
  <si>
    <t>OLMOS PÉREZ, MARÍA ELENA</t>
  </si>
  <si>
    <t>10828972C</t>
  </si>
  <si>
    <t>ORDIERES MERE, JOAQUÍN B.</t>
  </si>
  <si>
    <t>16525412G</t>
  </si>
  <si>
    <t>ORTIGOSA IZQUIERDO, LUIS MARÍA</t>
  </si>
  <si>
    <t>16555600Q</t>
  </si>
  <si>
    <t>ORTIGOSA MARTÍNEZ, DAVID</t>
  </si>
  <si>
    <t>17202484W</t>
  </si>
  <si>
    <t>ORTIZ LALLANA, Mª DEL CARMEN</t>
  </si>
  <si>
    <t>16561168H</t>
  </si>
  <si>
    <t>OVEJAS ACHA, PILAR ESTHER</t>
  </si>
  <si>
    <t>16489459T</t>
  </si>
  <si>
    <t>OYÓN BAÑALES, MARÍA LUZ</t>
  </si>
  <si>
    <t>16243789Q</t>
  </si>
  <si>
    <t>PABLO CONTRERAS, PEDRO V. DE</t>
  </si>
  <si>
    <t>50793513Z</t>
  </si>
  <si>
    <t>PAEZ DE LA CADENA TORTOSA, FRANCISCO</t>
  </si>
  <si>
    <t>16498983W</t>
  </si>
  <si>
    <t>PALACIOS ARADILLA, TERESA CONCEPC.</t>
  </si>
  <si>
    <t>07859589Y</t>
  </si>
  <si>
    <t>PALACIOS GARCÍA, ANTONIO TOMÁS</t>
  </si>
  <si>
    <t>10776530H</t>
  </si>
  <si>
    <t>PARDO IGLESIAS, ALFONSO</t>
  </si>
  <si>
    <t>16565509N</t>
  </si>
  <si>
    <t>PARÍS FERNÁNDEZ, MIGUEL</t>
  </si>
  <si>
    <t>16551486L</t>
  </si>
  <si>
    <t>PASCUAL APARICIO, LUIS JAVIER</t>
  </si>
  <si>
    <t>16548322Y</t>
  </si>
  <si>
    <r>
      <t>DECLARO</t>
    </r>
    <r>
      <rPr>
        <sz val="10"/>
        <rFont val="Arial"/>
        <family val="2"/>
      </rPr>
      <t xml:space="preserve"> ciertos los datos, los  gastos y el itinerario reflejados en la presente cuenta justificativa.</t>
    </r>
  </si>
  <si>
    <t>PÉREZ IZQUIERDO, JOSÉ MARÍA</t>
  </si>
  <si>
    <t>16598388R</t>
  </si>
  <si>
    <t>PÉREZ LÁZARO, FRANCISCO JAVIER</t>
  </si>
  <si>
    <t>17110371G</t>
  </si>
  <si>
    <t>PÉREZ LORENTE, FÉLIX</t>
  </si>
  <si>
    <t>16586100H</t>
  </si>
  <si>
    <t>PÉREZ MARTÍNEZ, JAVIER</t>
  </si>
  <si>
    <t>Kms. (sólo si vehículo particular)</t>
  </si>
  <si>
    <t>72770953B</t>
  </si>
  <si>
    <t>PÉREZ MERINO, CRUZ</t>
  </si>
  <si>
    <t>72778746F</t>
  </si>
  <si>
    <t>PÉREZ MORENO, IGNACIO</t>
  </si>
  <si>
    <t>16631140R</t>
  </si>
  <si>
    <t>PERNÍA ESPINOZA, ALPHA VERÓNICA</t>
  </si>
  <si>
    <t>16554694F</t>
  </si>
  <si>
    <t>PESO VICENTE, JOSÉ RAMÓN</t>
  </si>
  <si>
    <t>16562098M</t>
  </si>
  <si>
    <t>PINILLOS GARCÍA, Mª CARMEN</t>
  </si>
  <si>
    <t>16549972T</t>
  </si>
  <si>
    <t>PINILLOS GARCÍA, MARÍA DE LA O</t>
  </si>
  <si>
    <t>16529310S</t>
  </si>
  <si>
    <t>PINILLOS MONTALVO, MARINA</t>
  </si>
  <si>
    <t>16514149B</t>
  </si>
  <si>
    <t>PISERRA BOLAÑOS, MARÍA PILAR</t>
  </si>
  <si>
    <t>13109019P</t>
  </si>
  <si>
    <t>PIZARRO MILLÁN, CONSUELO</t>
  </si>
  <si>
    <t>15784488W</t>
  </si>
  <si>
    <t>PLANCHUELO BLASCO, Mª. DEL CARMEN</t>
  </si>
  <si>
    <t>16514966T</t>
  </si>
  <si>
    <t>PONCE DE LEÓN ELIZONDO, ANA MARÍA</t>
  </si>
  <si>
    <t>16574323V</t>
  </si>
  <si>
    <t>PORTILLO BARRIO, ARÁNZAZU</t>
  </si>
  <si>
    <t>16533890H</t>
  </si>
  <si>
    <t>PORTILLO PÉREZ DE VIÑASPRE, FABIOLA</t>
  </si>
  <si>
    <t>16547088Z</t>
  </si>
  <si>
    <t>POZO RUIZ, FRANCISCO DEL</t>
  </si>
  <si>
    <t>16545062N</t>
  </si>
  <si>
    <t>PRADAS VELASCO, ROBERTO</t>
  </si>
  <si>
    <t>08966344R</t>
  </si>
  <si>
    <t>PRADO OSORIO, FELICIANA</t>
  </si>
  <si>
    <t>50301761W</t>
  </si>
  <si>
    <t>Barcelona</t>
  </si>
  <si>
    <t>16591343V</t>
  </si>
  <si>
    <t>ROBLEDO FERNÁNDEZ  DE TEJADA, REYES</t>
  </si>
  <si>
    <t>16568185C</t>
  </si>
  <si>
    <t>ROBRES LACALZADA, SARA</t>
  </si>
  <si>
    <t>16565294G</t>
  </si>
  <si>
    <t>RODRIGO TERROBA, ANA ROSARIO</t>
  </si>
  <si>
    <t>08958579X</t>
  </si>
  <si>
    <t>RODRÍGUEZ BARRANCO, MIGUEL ANGEL</t>
  </si>
  <si>
    <t>17831792F</t>
  </si>
  <si>
    <t>RODRÍGUEZ COLLADO, BALBINA</t>
  </si>
  <si>
    <t>11956190P</t>
  </si>
  <si>
    <t>RODRÍGUEZ FERNÁNDEZ, PABLO LORENZO</t>
  </si>
  <si>
    <t>16504002F</t>
  </si>
  <si>
    <t>RODRÍGUEZ GONZÁLEZ, CARLOS ALBERTO</t>
  </si>
  <si>
    <t>18209039P</t>
  </si>
  <si>
    <t>RODRÍGUEZ HIDALGO, JOAQUINA</t>
  </si>
  <si>
    <t>14943754X</t>
  </si>
  <si>
    <t>RODRÍGUEZ IBEAS, ROBERTO</t>
  </si>
  <si>
    <t>16546928S</t>
  </si>
  <si>
    <t>RODRÍGUEZ OSÉS, JOSÉ EDUARDO</t>
  </si>
  <si>
    <t>10200766J</t>
  </si>
  <si>
    <t>ROMÁN FERNÁNDEZ, LUIS RUBÉN</t>
  </si>
  <si>
    <t>16572623L</t>
  </si>
  <si>
    <t>ROMEO LARREA, LIDIA</t>
  </si>
  <si>
    <t>16573324F</t>
  </si>
  <si>
    <t>ROMERO ÁLVAREZ, NATALIA</t>
  </si>
  <si>
    <t>16498217H</t>
  </si>
  <si>
    <t>ROMERO GIL, PEDRO TOMÁS</t>
  </si>
  <si>
    <t>06978557N</t>
  </si>
  <si>
    <t>RONCERO CARRIZOSA, JOAQUÍN</t>
  </si>
  <si>
    <t>16578034W</t>
  </si>
  <si>
    <t>ROSA RUIZ-ALEJOS, AMAYA</t>
  </si>
  <si>
    <t>05415214W</t>
  </si>
  <si>
    <t>ROSÓN ABJEAN, ROBERTO</t>
  </si>
  <si>
    <t>17815557X</t>
  </si>
  <si>
    <t>ROY LÓBEZ, MIGUEL ANGEL</t>
  </si>
  <si>
    <t>17831339Z</t>
  </si>
  <si>
    <t>ROYO SARIÑENA, ANTONIO JULIÁN</t>
  </si>
  <si>
    <t>72779052Z</t>
  </si>
  <si>
    <t>RUBIO BARRAGÁN, NICOLÁS</t>
  </si>
  <si>
    <t>16509284E</t>
  </si>
  <si>
    <t>RUBIO CRESPO, MARÍA JESÚS</t>
  </si>
  <si>
    <t>73079169G</t>
  </si>
  <si>
    <t>RUBIO GARCÍA, ÁNGEL LUIS</t>
  </si>
  <si>
    <t>Cáceres</t>
  </si>
  <si>
    <t>26135</t>
  </si>
  <si>
    <t>Santa Engracia del Jubera</t>
  </si>
  <si>
    <t>26136</t>
  </si>
  <si>
    <t>Santa Eulalia Bajera</t>
  </si>
  <si>
    <t>26138</t>
  </si>
  <si>
    <t>Matrícula</t>
  </si>
  <si>
    <t>Santo Domingo de la Calzada</t>
  </si>
  <si>
    <t>26139</t>
  </si>
  <si>
    <t>San Torcuato</t>
  </si>
  <si>
    <t>26140</t>
  </si>
  <si>
    <t>Santurde de Rioja</t>
  </si>
  <si>
    <t>26141</t>
  </si>
  <si>
    <t>Santurdejo</t>
  </si>
  <si>
    <t>26142</t>
  </si>
  <si>
    <t>San Vicente de la Sonsierra</t>
  </si>
  <si>
    <t>26143</t>
  </si>
  <si>
    <t>Sojuela</t>
  </si>
  <si>
    <t>26144</t>
  </si>
  <si>
    <t>Sorzano</t>
  </si>
  <si>
    <t>26145</t>
  </si>
  <si>
    <t>Sotés</t>
  </si>
  <si>
    <t>26146</t>
  </si>
  <si>
    <t>Soto en Cameros</t>
  </si>
  <si>
    <t>26147</t>
  </si>
  <si>
    <t>Terroba</t>
  </si>
  <si>
    <t>26148</t>
  </si>
  <si>
    <t>Tirgo</t>
  </si>
  <si>
    <t>26149</t>
  </si>
  <si>
    <t>Tobía</t>
  </si>
  <si>
    <t>26150</t>
  </si>
  <si>
    <t>Tormantos</t>
  </si>
  <si>
    <t>26151</t>
  </si>
  <si>
    <t>Torrecilla en Cameros</t>
  </si>
  <si>
    <t>26152</t>
  </si>
  <si>
    <t>Torrecilla sobre Alesanco</t>
  </si>
  <si>
    <t>26153</t>
  </si>
  <si>
    <t>Torre en Cameros</t>
  </si>
  <si>
    <t>26154</t>
  </si>
  <si>
    <t>Torremontalbo</t>
  </si>
  <si>
    <t>26155</t>
  </si>
  <si>
    <t>Treviana</t>
  </si>
  <si>
    <t>26157</t>
  </si>
  <si>
    <t>Tricio</t>
  </si>
  <si>
    <t>26158</t>
  </si>
  <si>
    <t>Tudelilla</t>
  </si>
  <si>
    <t>26160</t>
  </si>
  <si>
    <t>Uruñuela</t>
  </si>
  <si>
    <t>26161</t>
  </si>
  <si>
    <t>Valdemadera</t>
  </si>
  <si>
    <t>26162</t>
  </si>
  <si>
    <t>Valgañón</t>
  </si>
  <si>
    <t>26163</t>
  </si>
  <si>
    <t>Ventosa</t>
  </si>
  <si>
    <t>26164</t>
  </si>
  <si>
    <t>Ventrosa</t>
  </si>
  <si>
    <t>26165</t>
  </si>
  <si>
    <t>Viguera</t>
  </si>
  <si>
    <t>26166</t>
  </si>
  <si>
    <t>Villalba de Rioja</t>
  </si>
  <si>
    <t>26167</t>
  </si>
  <si>
    <t>Villalobar de Rioja</t>
  </si>
  <si>
    <t>26168</t>
  </si>
  <si>
    <t>Villamediana de Iregua</t>
  </si>
  <si>
    <t>26169</t>
  </si>
  <si>
    <t>Villanueva de Cameros</t>
  </si>
  <si>
    <t>26170</t>
  </si>
  <si>
    <t>Villar de Arnedo (El)</t>
  </si>
  <si>
    <t>26171</t>
  </si>
  <si>
    <t>Villar de Torre</t>
  </si>
  <si>
    <t>26172</t>
  </si>
  <si>
    <t>Villarejo</t>
  </si>
  <si>
    <t>26173</t>
  </si>
  <si>
    <t>Villarroya</t>
  </si>
  <si>
    <t>26174</t>
  </si>
  <si>
    <t>Villarta-Quintana</t>
  </si>
  <si>
    <t>26175</t>
  </si>
  <si>
    <t>Villavelayo</t>
  </si>
  <si>
    <t>26176</t>
  </si>
  <si>
    <t>16519554B</t>
  </si>
  <si>
    <t>MURO MUNILLA, MIGUEL ANGEL</t>
  </si>
  <si>
    <t>16540393N</t>
  </si>
  <si>
    <t>NAGORE BARRAL, JESÚS</t>
  </si>
  <si>
    <t>16524869J</t>
  </si>
  <si>
    <t>NAGORE BARRAL, MARÍA VICTORIA</t>
  </si>
  <si>
    <t>01375419L</t>
  </si>
  <si>
    <t>NAJARRO GONZÁLEZ, MARÍA DEL PILAR</t>
  </si>
  <si>
    <t>16552123N</t>
  </si>
  <si>
    <t>NÁJERA HERNÁEZ, MARÍA PILAR</t>
  </si>
  <si>
    <t>16528324H</t>
  </si>
  <si>
    <t>NAVAJAS ZUBELDÍA, CARLOS</t>
  </si>
  <si>
    <t>72781428K</t>
  </si>
  <si>
    <t>NAVARIDAS NALDA, FERMÍN</t>
  </si>
  <si>
    <t>16576799D</t>
  </si>
  <si>
    <t>NAVARIDAS VALLEJO, SUSANA</t>
  </si>
  <si>
    <t>16545437L</t>
  </si>
  <si>
    <t>NAVARRO ARLEGUI, ANA CARMEN</t>
  </si>
  <si>
    <t>51895357C</t>
  </si>
  <si>
    <t>NAVARRO ARTEAGA, MARÍA PILAR</t>
  </si>
  <si>
    <t>16543682N</t>
  </si>
  <si>
    <t>NAVARRO PÉREZ, Mª CRUZ</t>
  </si>
  <si>
    <t>22742410X</t>
  </si>
  <si>
    <t>NEGUERUELA RUIZ, JULIO</t>
  </si>
  <si>
    <t>16515747E</t>
  </si>
  <si>
    <t>NIETO GARCÍA, CARLOS</t>
  </si>
  <si>
    <t>73243055S</t>
  </si>
  <si>
    <t>NO</t>
  </si>
  <si>
    <t>D.N.I. o Pasaporte: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</si>
</sst>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dd/mm/yy"/>
    <numFmt numFmtId="166" formatCode="h:mm;@"/>
    <numFmt numFmtId="167" formatCode="h:mm:ss;@"/>
    <numFmt numFmtId="168" formatCode="_-* #,##0.0\ _€_-;\-* #,##0.0\ _€_-;_-* &quot;-&quot;??\ _€_-;_-@_-"/>
    <numFmt numFmtId="169" formatCode="[$-C0A]d\ &quot;de&quot;\ mmmm\ &quot;de&quot;\ yyyy;@"/>
    <numFmt numFmtId="170" formatCode="dd\-mm\-yy;@"/>
    <numFmt numFmtId="171" formatCode="_-* #,##0\ _€_-;\-* #,##0\ _€_-;_-* &quot;-&quot;??\ _€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b/>
      <sz val="16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207">
    <xf numFmtId="0" fontId="0" fillId="0" borderId="0" xfId="0"/>
    <xf numFmtId="0" fontId="0" fillId="0" borderId="2" xfId="0" applyBorder="1"/>
    <xf numFmtId="0" fontId="0" fillId="0" borderId="3" xfId="0" applyBorder="1"/>
    <xf numFmtId="165" fontId="0" fillId="0" borderId="3" xfId="0" applyNumberFormat="1" applyBorder="1"/>
    <xf numFmtId="166" fontId="0" fillId="0" borderId="4" xfId="0" applyNumberFormat="1" applyBorder="1"/>
    <xf numFmtId="21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/>
    </xf>
    <xf numFmtId="0" fontId="4" fillId="2" borderId="5" xfId="3" applyFont="1" applyFill="1" applyBorder="1" applyAlignment="1">
      <alignment horizontal="center"/>
    </xf>
    <xf numFmtId="0" fontId="4" fillId="0" borderId="1" xfId="3" applyFont="1" applyFill="1" applyBorder="1" applyAlignment="1">
      <alignment wrapText="1"/>
    </xf>
    <xf numFmtId="164" fontId="4" fillId="2" borderId="5" xfId="1" applyNumberFormat="1" applyFont="1" applyFill="1" applyBorder="1" applyAlignment="1"/>
    <xf numFmtId="164" fontId="4" fillId="0" borderId="1" xfId="1" applyNumberFormat="1" applyFont="1" applyFill="1" applyBorder="1" applyAlignment="1">
      <alignment wrapText="1"/>
    </xf>
    <xf numFmtId="164" fontId="0" fillId="0" borderId="0" xfId="1" applyNumberFormat="1" applyFont="1" applyAlignment="1"/>
    <xf numFmtId="0" fontId="4" fillId="2" borderId="5" xfId="5" applyFont="1" applyFill="1" applyBorder="1" applyAlignment="1">
      <alignment horizontal="center"/>
    </xf>
    <xf numFmtId="0" fontId="4" fillId="0" borderId="1" xfId="5" applyFont="1" applyFill="1" applyBorder="1" applyAlignment="1">
      <alignment wrapText="1"/>
    </xf>
    <xf numFmtId="0" fontId="0" fillId="0" borderId="6" xfId="0" applyBorder="1"/>
    <xf numFmtId="0" fontId="4" fillId="2" borderId="5" xfId="4" applyFont="1" applyFill="1" applyBorder="1" applyAlignment="1">
      <alignment horizontal="center"/>
    </xf>
    <xf numFmtId="0" fontId="4" fillId="0" borderId="1" xfId="4" applyFont="1" applyFill="1" applyBorder="1" applyAlignment="1">
      <alignment wrapText="1"/>
    </xf>
    <xf numFmtId="0" fontId="4" fillId="2" borderId="5" xfId="2" applyFont="1" applyFill="1" applyBorder="1" applyAlignment="1">
      <alignment horizontal="center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>
      <alignment horizontal="right" wrapText="1"/>
    </xf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2" xfId="0" applyFont="1" applyBorder="1"/>
    <xf numFmtId="164" fontId="0" fillId="0" borderId="9" xfId="1" applyFont="1" applyBorder="1"/>
    <xf numFmtId="164" fontId="0" fillId="0" borderId="10" xfId="1" applyFont="1" applyBorder="1"/>
    <xf numFmtId="164" fontId="0" fillId="0" borderId="0" xfId="1" applyFont="1"/>
    <xf numFmtId="164" fontId="0" fillId="0" borderId="11" xfId="1" applyFont="1" applyBorder="1"/>
    <xf numFmtId="164" fontId="2" fillId="0" borderId="4" xfId="1" applyFont="1" applyBorder="1"/>
    <xf numFmtId="164" fontId="2" fillId="0" borderId="0" xfId="1" applyFont="1"/>
    <xf numFmtId="164" fontId="2" fillId="0" borderId="0" xfId="0" applyNumberFormat="1" applyFont="1"/>
    <xf numFmtId="0" fontId="2" fillId="0" borderId="12" xfId="0" applyFont="1" applyFill="1" applyBorder="1"/>
    <xf numFmtId="0" fontId="0" fillId="0" borderId="6" xfId="0" applyFill="1" applyBorder="1"/>
    <xf numFmtId="0" fontId="0" fillId="0" borderId="2" xfId="0" applyFill="1" applyBorder="1"/>
    <xf numFmtId="164" fontId="2" fillId="0" borderId="4" xfId="1" applyFont="1" applyFill="1" applyBorder="1"/>
    <xf numFmtId="0" fontId="0" fillId="0" borderId="13" xfId="0" applyBorder="1"/>
    <xf numFmtId="0" fontId="0" fillId="0" borderId="14" xfId="0" applyBorder="1"/>
    <xf numFmtId="165" fontId="0" fillId="0" borderId="3" xfId="0" applyNumberFormat="1" applyBorder="1" applyProtection="1">
      <protection locked="0"/>
    </xf>
    <xf numFmtId="166" fontId="0" fillId="0" borderId="4" xfId="0" applyNumberFormat="1" applyBorder="1" applyProtection="1">
      <protection locked="0"/>
    </xf>
    <xf numFmtId="166" fontId="0" fillId="0" borderId="15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9" xfId="1" applyFont="1" applyBorder="1" applyProtection="1">
      <protection locked="0"/>
    </xf>
    <xf numFmtId="164" fontId="0" fillId="0" borderId="4" xfId="1" applyFont="1" applyBorder="1" applyProtection="1">
      <protection locked="0"/>
    </xf>
    <xf numFmtId="164" fontId="2" fillId="0" borderId="0" xfId="1" applyFont="1" applyProtection="1">
      <protection locked="0"/>
    </xf>
    <xf numFmtId="20" fontId="0" fillId="0" borderId="16" xfId="0" applyNumberFormat="1" applyBorder="1" applyProtection="1">
      <protection locked="0"/>
    </xf>
    <xf numFmtId="20" fontId="0" fillId="0" borderId="9" xfId="0" applyNumberFormat="1" applyBorder="1" applyProtection="1">
      <protection locked="0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Protection="1">
      <protection locked="0"/>
    </xf>
    <xf numFmtId="168" fontId="0" fillId="0" borderId="16" xfId="1" applyNumberFormat="1" applyFont="1" applyBorder="1" applyProtection="1"/>
    <xf numFmtId="164" fontId="0" fillId="0" borderId="20" xfId="1" applyFont="1" applyFill="1" applyBorder="1" applyProtection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21" xfId="0" applyFont="1" applyBorder="1" applyAlignment="1">
      <alignment horizontal="center"/>
    </xf>
    <xf numFmtId="0" fontId="7" fillId="0" borderId="6" xfId="0" applyFont="1" applyBorder="1"/>
    <xf numFmtId="0" fontId="7" fillId="0" borderId="16" xfId="0" applyFont="1" applyBorder="1"/>
    <xf numFmtId="0" fontId="7" fillId="0" borderId="9" xfId="0" applyFont="1" applyBorder="1"/>
    <xf numFmtId="0" fontId="2" fillId="0" borderId="0" xfId="0" applyFont="1" applyFill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Protection="1">
      <protection locked="0"/>
    </xf>
    <xf numFmtId="170" fontId="0" fillId="0" borderId="16" xfId="0" applyNumberFormat="1" applyBorder="1" applyProtection="1">
      <protection locked="0"/>
    </xf>
    <xf numFmtId="170" fontId="0" fillId="0" borderId="3" xfId="0" applyNumberFormat="1" applyBorder="1" applyProtection="1">
      <protection locked="0"/>
    </xf>
    <xf numFmtId="0" fontId="0" fillId="0" borderId="22" xfId="0" applyBorder="1"/>
    <xf numFmtId="0" fontId="2" fillId="0" borderId="23" xfId="0" applyFont="1" applyBorder="1"/>
    <xf numFmtId="0" fontId="0" fillId="0" borderId="23" xfId="0" applyBorder="1"/>
    <xf numFmtId="164" fontId="0" fillId="0" borderId="9" xfId="1" applyFont="1" applyFill="1" applyBorder="1" applyProtection="1"/>
    <xf numFmtId="0" fontId="5" fillId="0" borderId="0" xfId="0" applyFont="1" applyAlignment="1">
      <alignment vertical="top" wrapText="1"/>
    </xf>
    <xf numFmtId="0" fontId="2" fillId="0" borderId="24" xfId="0" applyFont="1" applyBorder="1" applyAlignment="1">
      <alignment horizontal="center"/>
    </xf>
    <xf numFmtId="164" fontId="0" fillId="0" borderId="0" xfId="1" applyFont="1" applyAlignment="1">
      <alignment horizontal="center"/>
    </xf>
    <xf numFmtId="164" fontId="0" fillId="0" borderId="4" xfId="1" applyFont="1" applyBorder="1"/>
    <xf numFmtId="0" fontId="0" fillId="0" borderId="0" xfId="0" applyAlignment="1"/>
    <xf numFmtId="0" fontId="0" fillId="0" borderId="0" xfId="0" applyBorder="1" applyProtection="1">
      <protection locked="0"/>
    </xf>
    <xf numFmtId="164" fontId="0" fillId="0" borderId="0" xfId="1" applyFont="1" applyBorder="1"/>
    <xf numFmtId="0" fontId="0" fillId="0" borderId="0" xfId="0" applyBorder="1" applyAlignment="1"/>
    <xf numFmtId="0" fontId="8" fillId="0" borderId="7" xfId="0" applyFont="1" applyBorder="1"/>
    <xf numFmtId="0" fontId="8" fillId="0" borderId="18" xfId="0" applyFont="1" applyBorder="1" applyAlignment="1">
      <alignment horizontal="center"/>
    </xf>
    <xf numFmtId="0" fontId="8" fillId="0" borderId="6" xfId="0" applyFont="1" applyBorder="1" applyProtection="1">
      <protection locked="0"/>
    </xf>
    <xf numFmtId="164" fontId="8" fillId="0" borderId="9" xfId="1" applyFont="1" applyBorder="1" applyProtection="1">
      <protection locked="0"/>
    </xf>
    <xf numFmtId="164" fontId="8" fillId="0" borderId="11" xfId="1" applyFont="1" applyBorder="1"/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2" fillId="0" borderId="0" xfId="1" applyFont="1" applyBorder="1"/>
    <xf numFmtId="165" fontId="0" fillId="0" borderId="0" xfId="0" applyNumberForma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0" fillId="0" borderId="0" xfId="1" applyNumberFormat="1" applyFont="1" applyAlignment="1">
      <alignment horizontal="center"/>
    </xf>
    <xf numFmtId="49" fontId="4" fillId="2" borderId="5" xfId="3" applyNumberFormat="1" applyFont="1" applyFill="1" applyBorder="1" applyAlignment="1">
      <alignment horizontal="center"/>
    </xf>
    <xf numFmtId="49" fontId="4" fillId="0" borderId="1" xfId="3" applyNumberFormat="1" applyFont="1" applyFill="1" applyBorder="1" applyAlignment="1">
      <alignment wrapText="1"/>
    </xf>
    <xf numFmtId="49" fontId="0" fillId="0" borderId="0" xfId="0" applyNumberFormat="1"/>
    <xf numFmtId="49" fontId="0" fillId="0" borderId="0" xfId="0" applyNumberFormat="1" applyFill="1" applyBorder="1" applyProtection="1">
      <protection locked="0"/>
    </xf>
    <xf numFmtId="49" fontId="4" fillId="2" borderId="5" xfId="5" applyNumberFormat="1" applyFont="1" applyFill="1" applyBorder="1" applyAlignment="1">
      <alignment horizontal="center"/>
    </xf>
    <xf numFmtId="49" fontId="4" fillId="0" borderId="1" xfId="5" applyNumberFormat="1" applyFont="1" applyFill="1" applyBorder="1" applyAlignment="1">
      <alignment wrapText="1"/>
    </xf>
    <xf numFmtId="0" fontId="0" fillId="0" borderId="0" xfId="0" applyAlignment="1" applyProtection="1">
      <alignment horizontal="center"/>
      <protection locked="0"/>
    </xf>
    <xf numFmtId="0" fontId="4" fillId="2" borderId="25" xfId="2" applyFont="1" applyFill="1" applyBorder="1" applyAlignment="1">
      <alignment horizontal="center"/>
    </xf>
    <xf numFmtId="0" fontId="4" fillId="0" borderId="0" xfId="4" applyFont="1" applyFill="1" applyBorder="1" applyAlignment="1">
      <alignment wrapText="1"/>
    </xf>
    <xf numFmtId="0" fontId="0" fillId="0" borderId="1" xfId="0" applyBorder="1"/>
    <xf numFmtId="168" fontId="2" fillId="3" borderId="3" xfId="1" applyNumberFormat="1" applyFont="1" applyFill="1" applyBorder="1" applyAlignment="1" applyProtection="1">
      <alignment horizontal="center"/>
      <protection locked="0"/>
    </xf>
    <xf numFmtId="164" fontId="0" fillId="0" borderId="9" xfId="1" applyFont="1" applyFill="1" applyBorder="1"/>
    <xf numFmtId="0" fontId="7" fillId="0" borderId="16" xfId="0" applyFont="1" applyBorder="1" applyAlignment="1">
      <alignment horizontal="center"/>
    </xf>
    <xf numFmtId="164" fontId="0" fillId="0" borderId="0" xfId="1" applyFont="1" applyBorder="1" applyProtection="1">
      <protection locked="0"/>
    </xf>
    <xf numFmtId="171" fontId="0" fillId="0" borderId="0" xfId="1" applyNumberFormat="1" applyFont="1"/>
    <xf numFmtId="0" fontId="0" fillId="3" borderId="0" xfId="0" applyFill="1" applyProtection="1">
      <protection locked="0"/>
    </xf>
    <xf numFmtId="0" fontId="7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vertical="top" wrapText="1"/>
      <protection hidden="1"/>
    </xf>
    <xf numFmtId="0" fontId="0" fillId="0" borderId="27" xfId="0" applyBorder="1" applyAlignment="1" applyProtection="1">
      <alignment horizontal="center" wrapText="1"/>
      <protection locked="0" hidden="1"/>
    </xf>
    <xf numFmtId="0" fontId="0" fillId="0" borderId="28" xfId="0" applyBorder="1" applyAlignment="1" applyProtection="1">
      <alignment horizontal="center" wrapText="1"/>
      <protection locked="0" hidden="1"/>
    </xf>
    <xf numFmtId="164" fontId="8" fillId="0" borderId="0" xfId="1" applyFont="1" applyBorder="1"/>
    <xf numFmtId="0" fontId="2" fillId="0" borderId="22" xfId="0" applyFont="1" applyBorder="1"/>
    <xf numFmtId="164" fontId="0" fillId="0" borderId="24" xfId="1" applyFont="1" applyBorder="1"/>
    <xf numFmtId="0" fontId="8" fillId="0" borderId="17" xfId="0" applyFont="1" applyBorder="1"/>
    <xf numFmtId="0" fontId="2" fillId="0" borderId="19" xfId="0" applyFont="1" applyBorder="1"/>
    <xf numFmtId="164" fontId="2" fillId="0" borderId="13" xfId="1" applyFont="1" applyBorder="1"/>
    <xf numFmtId="164" fontId="2" fillId="0" borderId="11" xfId="1" applyFont="1" applyBorder="1"/>
    <xf numFmtId="0" fontId="0" fillId="0" borderId="29" xfId="0" applyBorder="1"/>
    <xf numFmtId="171" fontId="0" fillId="0" borderId="30" xfId="1" applyNumberFormat="1" applyFont="1" applyBorder="1" applyProtection="1">
      <protection locked="0"/>
    </xf>
    <xf numFmtId="0" fontId="0" fillId="0" borderId="0" xfId="0" applyFill="1" applyBorder="1" applyProtection="1"/>
    <xf numFmtId="0" fontId="7" fillId="0" borderId="16" xfId="0" applyFont="1" applyBorder="1" applyAlignment="1">
      <alignment horizontal="center" wrapText="1"/>
    </xf>
    <xf numFmtId="164" fontId="0" fillId="0" borderId="27" xfId="1" applyFont="1" applyBorder="1"/>
    <xf numFmtId="0" fontId="0" fillId="0" borderId="31" xfId="0" applyBorder="1" applyAlignment="1">
      <alignment horizontal="center"/>
    </xf>
    <xf numFmtId="164" fontId="0" fillId="0" borderId="32" xfId="1" applyFont="1" applyBorder="1"/>
    <xf numFmtId="164" fontId="2" fillId="0" borderId="15" xfId="1" applyFont="1" applyBorder="1"/>
    <xf numFmtId="0" fontId="4" fillId="0" borderId="33" xfId="4" applyFont="1" applyFill="1" applyBorder="1" applyAlignment="1">
      <alignment wrapText="1"/>
    </xf>
    <xf numFmtId="49" fontId="0" fillId="0" borderId="16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vertical="center"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0" borderId="27" xfId="0" applyFill="1" applyBorder="1" applyAlignment="1" applyProtection="1">
      <alignment horizontal="left"/>
      <protection locked="0"/>
    </xf>
    <xf numFmtId="0" fontId="0" fillId="0" borderId="28" xfId="0" applyFill="1" applyBorder="1" applyAlignment="1" applyProtection="1">
      <alignment horizontal="left"/>
      <protection locked="0"/>
    </xf>
    <xf numFmtId="0" fontId="0" fillId="0" borderId="28" xfId="0" applyBorder="1" applyAlignment="1" applyProtection="1">
      <protection locked="0"/>
    </xf>
    <xf numFmtId="0" fontId="0" fillId="0" borderId="41" xfId="0" applyBorder="1" applyAlignment="1" applyProtection="1">
      <protection locked="0"/>
    </xf>
    <xf numFmtId="0" fontId="5" fillId="0" borderId="0" xfId="0" applyFont="1" applyAlignment="1">
      <alignment vertical="center" wrapText="1"/>
    </xf>
    <xf numFmtId="0" fontId="0" fillId="0" borderId="0" xfId="0" applyBorder="1" applyAlignment="1" applyProtection="1">
      <protection locked="0"/>
    </xf>
    <xf numFmtId="0" fontId="0" fillId="0" borderId="22" xfId="0" applyFill="1" applyBorder="1" applyAlignment="1" applyProtection="1">
      <alignment vertical="top" wrapText="1"/>
      <protection locked="0"/>
    </xf>
    <xf numFmtId="0" fontId="0" fillId="0" borderId="24" xfId="0" applyFill="1" applyBorder="1" applyAlignment="1" applyProtection="1">
      <alignment vertical="top" wrapText="1"/>
      <protection locked="0"/>
    </xf>
    <xf numFmtId="0" fontId="0" fillId="0" borderId="23" xfId="0" applyFill="1" applyBorder="1" applyAlignment="1" applyProtection="1">
      <alignment vertical="top" wrapText="1"/>
      <protection locked="0"/>
    </xf>
    <xf numFmtId="0" fontId="0" fillId="0" borderId="19" xfId="0" applyFill="1" applyBorder="1" applyAlignment="1" applyProtection="1">
      <alignment vertical="top" wrapText="1"/>
      <protection locked="0"/>
    </xf>
    <xf numFmtId="0" fontId="0" fillId="0" borderId="13" xfId="0" applyFill="1" applyBorder="1" applyAlignment="1" applyProtection="1">
      <alignment vertical="top" wrapText="1"/>
      <protection locked="0"/>
    </xf>
    <xf numFmtId="0" fontId="0" fillId="0" borderId="14" xfId="0" applyFill="1" applyBorder="1" applyAlignment="1" applyProtection="1">
      <alignment vertical="top" wrapText="1"/>
      <protection locked="0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7" xfId="0" applyFont="1" applyBorder="1" applyAlignment="1"/>
    <xf numFmtId="0" fontId="2" fillId="0" borderId="12" xfId="0" applyFont="1" applyBorder="1" applyAlignment="1"/>
    <xf numFmtId="0" fontId="0" fillId="0" borderId="8" xfId="0" applyBorder="1" applyAlignment="1"/>
    <xf numFmtId="0" fontId="2" fillId="0" borderId="0" xfId="0" applyFont="1" applyBorder="1" applyAlignment="1">
      <alignment vertical="top" wrapText="1"/>
    </xf>
    <xf numFmtId="169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0" fillId="0" borderId="34" xfId="0" applyNumberFormat="1" applyBorder="1" applyAlignment="1"/>
    <xf numFmtId="0" fontId="0" fillId="0" borderId="35" xfId="0" applyBorder="1" applyAlignment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2" fillId="0" borderId="0" xfId="0" applyFont="1" applyAlignment="1"/>
    <xf numFmtId="0" fontId="5" fillId="0" borderId="0" xfId="0" applyFont="1" applyAlignment="1">
      <alignment horizontal="left" vertical="center" wrapText="1"/>
    </xf>
    <xf numFmtId="0" fontId="0" fillId="0" borderId="38" xfId="0" applyBorder="1" applyAlignment="1"/>
    <xf numFmtId="0" fontId="2" fillId="0" borderId="39" xfId="0" applyFont="1" applyBorder="1" applyAlignment="1"/>
    <xf numFmtId="0" fontId="0" fillId="0" borderId="40" xfId="0" applyBorder="1" applyAlignment="1"/>
    <xf numFmtId="0" fontId="0" fillId="0" borderId="0" xfId="0" applyFill="1" applyBorder="1" applyAlignment="1" applyProtection="1">
      <alignment horizontal="left"/>
      <protection locked="0"/>
    </xf>
    <xf numFmtId="0" fontId="0" fillId="0" borderId="22" xfId="0" applyFill="1" applyBorder="1" applyAlignment="1" applyProtection="1">
      <alignment vertical="top"/>
      <protection locked="0"/>
    </xf>
    <xf numFmtId="0" fontId="0" fillId="0" borderId="24" xfId="0" applyFill="1" applyBorder="1" applyAlignment="1" applyProtection="1">
      <alignment vertical="top"/>
      <protection locked="0"/>
    </xf>
    <xf numFmtId="0" fontId="0" fillId="0" borderId="23" xfId="0" applyFill="1" applyBorder="1" applyAlignment="1" applyProtection="1">
      <alignment vertical="top"/>
      <protection locked="0"/>
    </xf>
    <xf numFmtId="0" fontId="0" fillId="0" borderId="19" xfId="0" applyFill="1" applyBorder="1" applyAlignment="1" applyProtection="1">
      <alignment vertical="top"/>
      <protection locked="0"/>
    </xf>
    <xf numFmtId="0" fontId="0" fillId="0" borderId="13" xfId="0" applyFill="1" applyBorder="1" applyAlignment="1" applyProtection="1">
      <alignment vertical="top"/>
      <protection locked="0"/>
    </xf>
    <xf numFmtId="0" fontId="0" fillId="0" borderId="14" xfId="0" applyFill="1" applyBorder="1" applyAlignment="1" applyProtection="1">
      <alignment vertical="top"/>
      <protection locked="0"/>
    </xf>
    <xf numFmtId="0" fontId="6" fillId="0" borderId="0" xfId="0" applyFont="1" applyAlignment="1">
      <alignment horizontal="center" wrapText="1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5" fillId="0" borderId="17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Alignment="1">
      <alignment wrapText="1"/>
    </xf>
    <xf numFmtId="0" fontId="2" fillId="0" borderId="22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0" fillId="0" borderId="18" xfId="0" applyBorder="1" applyAlignment="1" applyProtection="1">
      <protection locked="0"/>
    </xf>
    <xf numFmtId="0" fontId="0" fillId="0" borderId="24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/>
    <xf numFmtId="0" fontId="2" fillId="0" borderId="22" xfId="0" applyFont="1" applyBorder="1" applyAlignment="1"/>
    <xf numFmtId="0" fontId="2" fillId="0" borderId="24" xfId="0" applyFont="1" applyBorder="1" applyAlignment="1"/>
    <xf numFmtId="0" fontId="2" fillId="0" borderId="23" xfId="0" applyFont="1" applyBorder="1" applyAlignment="1"/>
    <xf numFmtId="164" fontId="0" fillId="0" borderId="0" xfId="1" applyFont="1" applyAlignment="1">
      <alignment horizontal="center"/>
    </xf>
  </cellXfs>
  <cellStyles count="6">
    <cellStyle name="Millares" xfId="1" builtinId="3"/>
    <cellStyle name="Normal" xfId="0" builtinId="0"/>
    <cellStyle name="Normal_Distancias" xfId="2" xr:uid="{00000000-0005-0000-0000-000002000000}"/>
    <cellStyle name="Normal_Grupos" xfId="3" xr:uid="{00000000-0005-0000-0000-000003000000}"/>
    <cellStyle name="Normal_Municipios" xfId="4" xr:uid="{00000000-0005-0000-0000-000004000000}"/>
    <cellStyle name="Normal_Personal" xfId="5" xr:uid="{00000000-0005-0000-0000-000005000000}"/>
  </cellStyles>
  <dxfs count="5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1</xdr:col>
      <xdr:colOff>904875</xdr:colOff>
      <xdr:row>4</xdr:row>
      <xdr:rowOff>95250</xdr:rowOff>
    </xdr:to>
    <xdr:pic>
      <xdr:nvPicPr>
        <xdr:cNvPr id="1073" name="Imagen 2" descr="Universidad de La Rioja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2390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1438275</xdr:colOff>
      <xdr:row>3</xdr:row>
      <xdr:rowOff>152400</xdr:rowOff>
    </xdr:to>
    <xdr:pic>
      <xdr:nvPicPr>
        <xdr:cNvPr id="3095" name="Picture 14" descr="LogoUR150-HC">
          <a:extLst>
            <a:ext uri="{FF2B5EF4-FFF2-40B4-BE49-F238E27FC236}">
              <a16:creationId xmlns:a16="http://schemas.microsoft.com/office/drawing/2014/main" id="{00000000-0008-0000-02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0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N110"/>
  <sheetViews>
    <sheetView tabSelected="1" zoomScaleNormal="100" workbookViewId="0">
      <selection activeCell="B12" sqref="B12"/>
    </sheetView>
  </sheetViews>
  <sheetFormatPr baseColWidth="10" defaultRowHeight="12.75" x14ac:dyDescent="0.2"/>
  <cols>
    <col min="1" max="2" width="26.42578125" customWidth="1"/>
    <col min="3" max="3" width="16.5703125" customWidth="1"/>
    <col min="4" max="7" width="11.7109375" customWidth="1"/>
    <col min="8" max="9" width="0" hidden="1" customWidth="1"/>
    <col min="10" max="10" width="14.85546875" hidden="1" customWidth="1"/>
    <col min="11" max="13" width="8.140625" hidden="1" customWidth="1"/>
    <col min="14" max="14" width="0" hidden="1" customWidth="1"/>
  </cols>
  <sheetData>
    <row r="1" spans="1:14" x14ac:dyDescent="0.2">
      <c r="C1" s="137" t="s">
        <v>307</v>
      </c>
      <c r="D1" s="136"/>
      <c r="E1" s="136"/>
      <c r="F1" s="136"/>
      <c r="G1" s="136"/>
      <c r="H1" s="116"/>
      <c r="I1" s="117"/>
      <c r="J1" s="118"/>
      <c r="K1" s="118"/>
      <c r="L1" s="118"/>
      <c r="M1" s="118"/>
      <c r="N1" s="118"/>
    </row>
    <row r="2" spans="1:14" x14ac:dyDescent="0.2">
      <c r="C2" s="138"/>
      <c r="D2" s="136"/>
      <c r="E2" s="136"/>
      <c r="F2" s="136"/>
      <c r="G2" s="136"/>
    </row>
    <row r="3" spans="1:14" x14ac:dyDescent="0.2">
      <c r="C3" s="138"/>
      <c r="D3" s="136"/>
      <c r="E3" s="136"/>
      <c r="F3" s="136"/>
      <c r="G3" s="136"/>
    </row>
    <row r="4" spans="1:14" x14ac:dyDescent="0.2">
      <c r="C4" s="138"/>
      <c r="D4" s="136"/>
      <c r="E4" s="136"/>
      <c r="F4" s="136"/>
      <c r="G4" s="136"/>
    </row>
    <row r="5" spans="1:14" x14ac:dyDescent="0.2">
      <c r="C5" s="138"/>
      <c r="D5" s="136"/>
      <c r="E5" s="136"/>
      <c r="F5" s="136"/>
      <c r="G5" s="136"/>
    </row>
    <row r="6" spans="1:14" x14ac:dyDescent="0.2">
      <c r="C6" s="138"/>
      <c r="D6" s="136"/>
      <c r="E6" s="136"/>
      <c r="F6" s="136"/>
      <c r="G6" s="136"/>
    </row>
    <row r="7" spans="1:14" ht="15.75" x14ac:dyDescent="0.25">
      <c r="A7" s="139" t="s">
        <v>1146</v>
      </c>
      <c r="B7" s="139"/>
      <c r="C7" s="139"/>
      <c r="D7" s="139"/>
      <c r="E7" s="139"/>
      <c r="F7" s="139"/>
      <c r="G7" s="139"/>
    </row>
    <row r="8" spans="1:14" ht="15.75" x14ac:dyDescent="0.25">
      <c r="A8" s="139" t="s">
        <v>1147</v>
      </c>
      <c r="B8" s="139"/>
      <c r="C8" s="139"/>
      <c r="D8" s="139"/>
      <c r="E8" s="139"/>
      <c r="F8" s="139"/>
      <c r="G8" s="139"/>
    </row>
    <row r="10" spans="1:14" x14ac:dyDescent="0.2">
      <c r="A10" s="65" t="s">
        <v>686</v>
      </c>
      <c r="B10" s="140"/>
      <c r="C10" s="141"/>
      <c r="D10" s="141"/>
      <c r="E10" s="141"/>
      <c r="F10" s="142"/>
      <c r="G10" s="143"/>
    </row>
    <row r="11" spans="1:14" x14ac:dyDescent="0.2">
      <c r="A11" s="21" t="s">
        <v>2034</v>
      </c>
      <c r="B11" s="135"/>
    </row>
    <row r="12" spans="1:14" x14ac:dyDescent="0.2">
      <c r="A12" s="65" t="s">
        <v>196</v>
      </c>
      <c r="B12" s="100"/>
      <c r="C12" s="166" t="str">
        <f>IF(OR(B10="",B12="")=TRUE,"Cumplimente el nombre y el grupo de la persona comisionada","")</f>
        <v>Cumplimente el nombre y el grupo de la persona comisionada</v>
      </c>
      <c r="D12" s="167"/>
      <c r="E12" s="167"/>
      <c r="F12" s="167"/>
      <c r="G12" s="167"/>
    </row>
    <row r="13" spans="1:14" ht="13.5" thickBot="1" x14ac:dyDescent="0.25">
      <c r="A13" s="65" t="s">
        <v>515</v>
      </c>
      <c r="B13" s="128"/>
      <c r="C13" s="67"/>
      <c r="D13" s="67"/>
      <c r="E13" s="67"/>
      <c r="F13" s="66"/>
      <c r="G13" s="66"/>
    </row>
    <row r="14" spans="1:14" x14ac:dyDescent="0.2">
      <c r="A14" s="146"/>
      <c r="B14" s="147"/>
      <c r="C14" s="147"/>
      <c r="D14" s="147"/>
      <c r="E14" s="147"/>
      <c r="F14" s="147"/>
      <c r="G14" s="148"/>
    </row>
    <row r="15" spans="1:14" ht="13.5" thickBot="1" x14ac:dyDescent="0.25">
      <c r="A15" s="149"/>
      <c r="B15" s="150"/>
      <c r="C15" s="150"/>
      <c r="D15" s="150"/>
      <c r="E15" s="150"/>
      <c r="F15" s="150"/>
      <c r="G15" s="151"/>
    </row>
    <row r="16" spans="1:14" ht="13.5" thickBot="1" x14ac:dyDescent="0.25"/>
    <row r="17" spans="1:13" x14ac:dyDescent="0.2">
      <c r="A17" s="156" t="s">
        <v>560</v>
      </c>
      <c r="B17" s="157"/>
      <c r="C17" s="157"/>
      <c r="D17" s="158"/>
      <c r="F17" s="144" t="str">
        <f>IF(B18="","Cumplimente la fecha inicio de la comisión",IF(D18="","Cumplimente la hora inicio de la comisión",IF(B21&lt;B18,IF(B21="","Cumplimente la fecha fin de la comisión","Revise la fecha fin de la comisión, ésta no puede ser menor que la de inicio"),IF(B21=B18,IF(D21&lt;D18,IF(D21="","Cumplimente la hora fin de la comisión","Revise la hora fin de la comisión, ésta no puede ser menor que la de inicio"),""),IF(D21="","Cumplimente la hora fin de la comisión","")))))</f>
        <v>Cumplimente la fecha inicio de la comisión</v>
      </c>
      <c r="G17" s="144"/>
      <c r="J17" t="s">
        <v>564</v>
      </c>
      <c r="K17" s="6" t="str">
        <f>IF(AND(D18&lt;&gt;"",D21&lt;&gt;"",B23=1)=TRUE,D21-D18,"")</f>
        <v/>
      </c>
      <c r="L17" s="6"/>
    </row>
    <row r="18" spans="1:13" ht="13.5" thickBot="1" x14ac:dyDescent="0.25">
      <c r="A18" s="1" t="s">
        <v>558</v>
      </c>
      <c r="B18" s="38"/>
      <c r="C18" s="2" t="s">
        <v>559</v>
      </c>
      <c r="D18" s="39"/>
      <c r="F18" s="144"/>
      <c r="G18" s="144"/>
      <c r="J18" t="s">
        <v>565</v>
      </c>
      <c r="K18" s="6">
        <v>0.20832175925925925</v>
      </c>
      <c r="L18" s="6"/>
    </row>
    <row r="19" spans="1:13" ht="13.5" thickBot="1" x14ac:dyDescent="0.25">
      <c r="F19" s="144"/>
      <c r="G19" s="144"/>
      <c r="J19" t="s">
        <v>560</v>
      </c>
      <c r="K19" s="6">
        <v>0.58334490740740741</v>
      </c>
      <c r="L19" s="6"/>
    </row>
    <row r="20" spans="1:13" ht="13.5" thickBot="1" x14ac:dyDescent="0.25">
      <c r="A20" s="156" t="s">
        <v>561</v>
      </c>
      <c r="B20" s="157"/>
      <c r="C20" s="157"/>
      <c r="D20" s="172"/>
      <c r="E20" s="114" t="s">
        <v>570</v>
      </c>
      <c r="F20" s="144"/>
      <c r="G20" s="144"/>
      <c r="J20" t="s">
        <v>532</v>
      </c>
      <c r="K20" s="5">
        <v>0.20832175925925925</v>
      </c>
    </row>
    <row r="21" spans="1:13" ht="13.5" thickBot="1" x14ac:dyDescent="0.25">
      <c r="A21" s="1" t="s">
        <v>558</v>
      </c>
      <c r="B21" s="38"/>
      <c r="C21" s="2" t="s">
        <v>559</v>
      </c>
      <c r="D21" s="40"/>
      <c r="E21" s="115" t="s">
        <v>579</v>
      </c>
      <c r="F21" s="144"/>
      <c r="G21" s="144"/>
      <c r="J21" t="s">
        <v>571</v>
      </c>
      <c r="K21" t="str">
        <f>IF(B23=1,IF(AND(K17&gt;K18,D18&lt;K19,D21&gt;K22)=TRUE,0.5,0),"")</f>
        <v/>
      </c>
    </row>
    <row r="22" spans="1:13" x14ac:dyDescent="0.2">
      <c r="J22" t="s">
        <v>533</v>
      </c>
      <c r="K22" s="5">
        <v>0.66666666666666663</v>
      </c>
    </row>
    <row r="23" spans="1:13" hidden="1" x14ac:dyDescent="0.2">
      <c r="A23" t="s">
        <v>562</v>
      </c>
      <c r="B23" t="str">
        <f>IF(AND(B18&lt;&gt;"",B21&lt;&gt;"")=TRUE,B21-B18+1,"")</f>
        <v/>
      </c>
      <c r="J23" t="s">
        <v>567</v>
      </c>
      <c r="K23" s="6">
        <v>0.91666666666666663</v>
      </c>
      <c r="L23" s="6">
        <v>0.58332175925925933</v>
      </c>
    </row>
    <row r="24" spans="1:13" hidden="1" x14ac:dyDescent="0.2">
      <c r="A24" t="s">
        <v>563</v>
      </c>
      <c r="J24" t="s">
        <v>566</v>
      </c>
      <c r="K24">
        <f>IF(D18&gt;K23,-1,IF(D18&gt;L23,-0.5,0))</f>
        <v>0</v>
      </c>
    </row>
    <row r="25" spans="1:13" hidden="1" x14ac:dyDescent="0.2">
      <c r="A25" t="s">
        <v>573</v>
      </c>
    </row>
    <row r="26" spans="1:13" hidden="1" x14ac:dyDescent="0.2">
      <c r="J26" t="s">
        <v>568</v>
      </c>
      <c r="K26" s="5">
        <v>0.91666666666666663</v>
      </c>
      <c r="L26" s="5">
        <v>0.58333333333333337</v>
      </c>
      <c r="M26" s="5">
        <v>0.58332175925925933</v>
      </c>
    </row>
    <row r="27" spans="1:13" hidden="1" x14ac:dyDescent="0.2"/>
    <row r="28" spans="1:13" ht="13.5" hidden="1" thickBot="1" x14ac:dyDescent="0.25">
      <c r="K28" s="5"/>
      <c r="L28" s="5"/>
      <c r="M28" s="5"/>
    </row>
    <row r="29" spans="1:13" x14ac:dyDescent="0.2">
      <c r="A29" t="s">
        <v>1736</v>
      </c>
      <c r="B29" s="112" t="s">
        <v>2033</v>
      </c>
      <c r="C29" t="s">
        <v>1933</v>
      </c>
      <c r="D29" s="100"/>
      <c r="K29" s="5"/>
      <c r="L29" s="5"/>
      <c r="M29" s="5"/>
    </row>
    <row r="30" spans="1:13" ht="13.5" hidden="1" thickBot="1" x14ac:dyDescent="0.25">
      <c r="K30" s="5"/>
      <c r="L30" s="5"/>
      <c r="M30" s="5"/>
    </row>
    <row r="31" spans="1:13" ht="13.5" thickBot="1" x14ac:dyDescent="0.25"/>
    <row r="32" spans="1:13" x14ac:dyDescent="0.2">
      <c r="A32" s="173" t="s">
        <v>308</v>
      </c>
      <c r="B32" s="174"/>
      <c r="C32" s="174"/>
      <c r="D32" s="154" t="s">
        <v>197</v>
      </c>
      <c r="E32" s="154"/>
      <c r="F32" s="154" t="s">
        <v>203</v>
      </c>
      <c r="G32" s="155"/>
      <c r="J32" t="s">
        <v>569</v>
      </c>
      <c r="K32">
        <f>IF(AND(D21&gt;K26,E21="Sí")=TRUE,0,IF(D21&gt;M26,-0.5,IF(D21&lt;L26,-1)))</f>
        <v>-1</v>
      </c>
    </row>
    <row r="33" spans="1:11" ht="25.5" customHeight="1" x14ac:dyDescent="0.2">
      <c r="A33" s="62" t="s">
        <v>199</v>
      </c>
      <c r="B33" s="63" t="s">
        <v>200</v>
      </c>
      <c r="C33" s="129" t="s">
        <v>1848</v>
      </c>
      <c r="D33" s="109" t="s">
        <v>202</v>
      </c>
      <c r="E33" s="109" t="s">
        <v>198</v>
      </c>
      <c r="F33" s="109" t="s">
        <v>202</v>
      </c>
      <c r="G33" s="113" t="s">
        <v>198</v>
      </c>
    </row>
    <row r="34" spans="1:11" x14ac:dyDescent="0.2">
      <c r="A34" s="41"/>
      <c r="B34" s="42"/>
      <c r="C34" s="42" t="str">
        <f>IF($B$29="SÍ",IF(AND(A34&lt;&gt;"",B34&lt;&gt;"")=TRUE,SUMIF(Distancias!C:C,CONCATENATE(A34,"-hasta-",B34),Distancias!D:D),""),"")</f>
        <v/>
      </c>
      <c r="D34" s="69"/>
      <c r="E34" s="50"/>
      <c r="F34" s="69"/>
      <c r="G34" s="51"/>
      <c r="J34" t="s">
        <v>572</v>
      </c>
      <c r="K34" t="e">
        <f>IF(B23&gt;1,B23+K24+K32,"")</f>
        <v>#VALUE!</v>
      </c>
    </row>
    <row r="35" spans="1:11" x14ac:dyDescent="0.2">
      <c r="A35" s="41"/>
      <c r="B35" s="42"/>
      <c r="C35" s="42" t="str">
        <f>IF($B$29="SÍ",IF(AND(A35&lt;&gt;"",B35&lt;&gt;"")=TRUE,SUMIF(Distancias!C:C,CONCATENATE(A35,"-hasta-",B35),Distancias!D:D),""),"")</f>
        <v/>
      </c>
      <c r="D35" s="69"/>
      <c r="E35" s="50"/>
      <c r="F35" s="69"/>
      <c r="G35" s="51"/>
    </row>
    <row r="36" spans="1:11" x14ac:dyDescent="0.2">
      <c r="A36" s="41"/>
      <c r="B36" s="42"/>
      <c r="C36" s="42" t="str">
        <f>IF($B$29="SÍ",IF(AND(A36&lt;&gt;"",B36&lt;&gt;"")=TRUE,SUMIF(Distancias!C:C,CONCATENATE(A36,"-hasta-",B36),Distancias!D:D),""),"")</f>
        <v/>
      </c>
      <c r="D36" s="69"/>
      <c r="E36" s="42"/>
      <c r="F36" s="69"/>
      <c r="G36" s="43"/>
    </row>
    <row r="37" spans="1:11" x14ac:dyDescent="0.2">
      <c r="A37" s="41"/>
      <c r="B37" s="42"/>
      <c r="C37" s="42" t="str">
        <f>IF($B$29="SÍ",IF(AND(A37&lt;&gt;"",B37&lt;&gt;"")=TRUE,SUMIF(Distancias!C:C,CONCATENATE(A37,"-hasta-",B37),Distancias!D:D),""),"")</f>
        <v/>
      </c>
      <c r="D37" s="69"/>
      <c r="E37" s="42"/>
      <c r="F37" s="69"/>
      <c r="G37" s="43"/>
    </row>
    <row r="38" spans="1:11" x14ac:dyDescent="0.2">
      <c r="A38" s="41"/>
      <c r="B38" s="42"/>
      <c r="C38" s="42" t="str">
        <f>IF($B$29="SÍ",IF(AND(A38&lt;&gt;"",B38&lt;&gt;"")=TRUE,SUMIF(Distancias!C:C,CONCATENATE(A38,"-hasta-",B38),Distancias!D:D),""),"")</f>
        <v/>
      </c>
      <c r="D38" s="69"/>
      <c r="E38" s="42"/>
      <c r="F38" s="69"/>
      <c r="G38" s="43"/>
    </row>
    <row r="39" spans="1:11" x14ac:dyDescent="0.2">
      <c r="A39" s="41"/>
      <c r="B39" s="42"/>
      <c r="C39" s="42" t="str">
        <f>IF($B$29="SÍ",IF(AND(A39&lt;&gt;"",B39&lt;&gt;"")=TRUE,SUMIF(Distancias!C:C,CONCATENATE(A39,"-hasta-",B39),Distancias!D:D),""),"")</f>
        <v/>
      </c>
      <c r="D39" s="69"/>
      <c r="E39" s="42"/>
      <c r="F39" s="69"/>
      <c r="G39" s="43"/>
    </row>
    <row r="40" spans="1:11" x14ac:dyDescent="0.2">
      <c r="A40" s="41"/>
      <c r="B40" s="42"/>
      <c r="C40" s="42" t="str">
        <f>IF($B$29="SÍ",IF(AND(A40&lt;&gt;"",B40&lt;&gt;"")=TRUE,SUMIF(Distancias!C:C,CONCATENATE(A40,"-hasta-",B40),Distancias!D:D),""),"")</f>
        <v/>
      </c>
      <c r="D40" s="69"/>
      <c r="E40" s="42"/>
      <c r="F40" s="69"/>
      <c r="G40" s="43"/>
    </row>
    <row r="41" spans="1:11" ht="13.5" thickBot="1" x14ac:dyDescent="0.25">
      <c r="A41" s="44"/>
      <c r="B41" s="45"/>
      <c r="C41" s="45" t="str">
        <f>IF($B$29="SÍ",IF(AND(A41&lt;&gt;"",B41&lt;&gt;"")=TRUE,SUMIF(Distancias!C:C,CONCATENATE(A41,"-hasta-",B41),Distancias!D:D),""),"")</f>
        <v/>
      </c>
      <c r="D41" s="70"/>
      <c r="E41" s="45"/>
      <c r="F41" s="70"/>
      <c r="G41" s="46"/>
    </row>
    <row r="42" spans="1:11" x14ac:dyDescent="0.2">
      <c r="B42" s="21" t="s">
        <v>526</v>
      </c>
      <c r="C42" s="111">
        <f>IF(SUM(C34:C41)&gt;0,SUM(C34:C41),0)</f>
        <v>0</v>
      </c>
    </row>
    <row r="43" spans="1:11" ht="13.5" thickBot="1" x14ac:dyDescent="0.25">
      <c r="B43" s="21"/>
    </row>
    <row r="44" spans="1:11" x14ac:dyDescent="0.2">
      <c r="A44" s="59" t="s">
        <v>548</v>
      </c>
      <c r="B44" s="32" t="s">
        <v>549</v>
      </c>
      <c r="C44" s="60" t="s">
        <v>538</v>
      </c>
    </row>
    <row r="45" spans="1:11" x14ac:dyDescent="0.2">
      <c r="A45" s="33" t="s">
        <v>563</v>
      </c>
      <c r="B45" s="57" t="str">
        <f>IF(B23&lt;&gt;"",IF(B23=1,K21,K34),"")</f>
        <v/>
      </c>
      <c r="C45" s="58">
        <f>IF(B12&lt;&gt;"",IF(B23&lt;&gt;"",VLOOKUP(B12,D.Nacionales!A:C,3,FALSE)*B45,0),0)</f>
        <v>0</v>
      </c>
    </row>
    <row r="46" spans="1:11" ht="13.5" thickBot="1" x14ac:dyDescent="0.25">
      <c r="A46" s="34" t="s">
        <v>573</v>
      </c>
      <c r="B46" s="107" t="str">
        <f>B45</f>
        <v/>
      </c>
      <c r="C46" s="35">
        <f>IF(B46&lt;B45,IF(B23&lt;&gt;"",VLOOKUP(B12,D.Nacionales!A:C,3,FALSE)*B46,0),C45)</f>
        <v>0</v>
      </c>
      <c r="D46" s="152" t="str">
        <f>IF(B46&gt;B45,"Las dietas devengadas no pueden ser superiores a las máximas","")</f>
        <v/>
      </c>
      <c r="E46" s="153"/>
      <c r="F46" s="153"/>
      <c r="G46" s="153"/>
    </row>
    <row r="47" spans="1:11" ht="13.5" thickBot="1" x14ac:dyDescent="0.25">
      <c r="B47" s="21"/>
      <c r="D47" s="153"/>
      <c r="E47" s="153"/>
      <c r="F47" s="153"/>
      <c r="G47" s="153"/>
    </row>
    <row r="48" spans="1:11" hidden="1" x14ac:dyDescent="0.2">
      <c r="B48" s="21"/>
      <c r="D48" s="75"/>
      <c r="E48" s="75"/>
      <c r="F48" s="75"/>
      <c r="G48" s="75"/>
    </row>
    <row r="49" spans="1:7" hidden="1" x14ac:dyDescent="0.2"/>
    <row r="50" spans="1:7" hidden="1" x14ac:dyDescent="0.2"/>
    <row r="51" spans="1:7" ht="13.5" hidden="1" thickBot="1" x14ac:dyDescent="0.25"/>
    <row r="52" spans="1:7" ht="13.5" thickBot="1" x14ac:dyDescent="0.25">
      <c r="B52" s="21"/>
      <c r="C52" s="162" t="s">
        <v>521</v>
      </c>
      <c r="D52" s="163"/>
    </row>
    <row r="53" spans="1:7" x14ac:dyDescent="0.2">
      <c r="A53" s="22" t="s">
        <v>543</v>
      </c>
      <c r="B53" s="23" t="s">
        <v>538</v>
      </c>
      <c r="C53" s="61" t="s">
        <v>519</v>
      </c>
      <c r="D53" s="61" t="s">
        <v>520</v>
      </c>
    </row>
    <row r="54" spans="1:7" ht="13.5" thickBot="1" x14ac:dyDescent="0.25">
      <c r="A54" s="15" t="s">
        <v>544</v>
      </c>
      <c r="B54" s="108">
        <f>IF(B12&lt;&gt;"",IF(C42&gt;0,VLOOKUP(B12,D.Nacionales!A:G,5,FALSE)*C42,0),0)</f>
        <v>0</v>
      </c>
      <c r="C54" s="26">
        <f>IF(B54&lt;&gt;0,B54-D54,0)</f>
        <v>0</v>
      </c>
      <c r="D54" s="26">
        <f>IF(B54&lt;&gt;0,IF(C42&gt;0,VLOOKUP(B12,D.Nacionales!A:G,7,FALSE)*C42,0),0)</f>
        <v>0</v>
      </c>
    </row>
    <row r="55" spans="1:7" x14ac:dyDescent="0.2">
      <c r="A55" s="41"/>
      <c r="B55" s="47"/>
    </row>
    <row r="56" spans="1:7" ht="13.5" thickBot="1" x14ac:dyDescent="0.25">
      <c r="A56" s="41"/>
      <c r="B56" s="47"/>
    </row>
    <row r="57" spans="1:7" ht="13.5" thickBot="1" x14ac:dyDescent="0.25">
      <c r="A57" s="41"/>
      <c r="B57" s="47"/>
      <c r="D57" s="170" t="s">
        <v>1412</v>
      </c>
      <c r="E57" s="170"/>
      <c r="F57" s="170"/>
      <c r="G57" s="115"/>
    </row>
    <row r="58" spans="1:7" x14ac:dyDescent="0.2">
      <c r="A58" s="41"/>
      <c r="B58" s="47"/>
    </row>
    <row r="59" spans="1:7" ht="13.5" thickBot="1" x14ac:dyDescent="0.25">
      <c r="A59" s="44"/>
      <c r="B59" s="48"/>
      <c r="D59" s="171" t="str">
        <f>IF(G57="","Indicar si existen gastos adicionales a través de alguna Agencia de Viajes","")</f>
        <v>Indicar si existen gastos adicionales a través de alguna Agencia de Viajes</v>
      </c>
      <c r="E59" s="171"/>
      <c r="F59" s="171"/>
      <c r="G59" s="171"/>
    </row>
    <row r="60" spans="1:7" x14ac:dyDescent="0.2">
      <c r="A60" s="21" t="s">
        <v>545</v>
      </c>
      <c r="B60" s="30">
        <f>SUM(B54:B59)</f>
        <v>0</v>
      </c>
      <c r="D60" s="171"/>
      <c r="E60" s="171"/>
      <c r="F60" s="171"/>
      <c r="G60" s="171"/>
    </row>
    <row r="61" spans="1:7" ht="13.5" thickBot="1" x14ac:dyDescent="0.25">
      <c r="B61" s="21"/>
    </row>
    <row r="62" spans="1:7" x14ac:dyDescent="0.2">
      <c r="A62" s="22" t="s">
        <v>540</v>
      </c>
      <c r="B62" s="23" t="s">
        <v>538</v>
      </c>
    </row>
    <row r="63" spans="1:7" x14ac:dyDescent="0.2">
      <c r="A63" s="41"/>
      <c r="B63" s="47"/>
    </row>
    <row r="64" spans="1:7" ht="13.5" thickBot="1" x14ac:dyDescent="0.25">
      <c r="A64" s="41"/>
      <c r="B64" s="47"/>
      <c r="C64" s="7" t="s">
        <v>1739</v>
      </c>
    </row>
    <row r="65" spans="1:7" ht="13.5" thickBot="1" x14ac:dyDescent="0.25">
      <c r="A65" s="41"/>
      <c r="B65" s="47"/>
      <c r="C65" s="28" t="str">
        <f>IF(B23&lt;&gt;"",VLOOKUP(B12,D.Nacionales!A:D,4,FALSE),"")</f>
        <v/>
      </c>
    </row>
    <row r="66" spans="1:7" ht="13.5" thickBot="1" x14ac:dyDescent="0.25">
      <c r="A66" s="41"/>
      <c r="B66" s="47"/>
      <c r="C66" s="7" t="s">
        <v>1738</v>
      </c>
    </row>
    <row r="67" spans="1:7" ht="13.5" thickBot="1" x14ac:dyDescent="0.25">
      <c r="A67" s="24" t="s">
        <v>542</v>
      </c>
      <c r="B67" s="29">
        <f>SUM(B63:B66)</f>
        <v>0</v>
      </c>
      <c r="C67" s="28" t="str">
        <f>IF(B23&lt;&gt;"",VLOOKUP(B12,D.Nacionales!A:D,4,FALSE)*(B23-1),"")</f>
        <v/>
      </c>
      <c r="D67" s="152" t="str">
        <f>IF(B67&gt;C67,"El gasto de alojamiento no puede ser superior al máximo","")</f>
        <v/>
      </c>
      <c r="E67" s="153"/>
      <c r="F67" s="153"/>
      <c r="G67" s="153"/>
    </row>
    <row r="68" spans="1:7" ht="13.5" thickBot="1" x14ac:dyDescent="0.25">
      <c r="D68" s="153"/>
      <c r="E68" s="153"/>
      <c r="F68" s="153"/>
      <c r="G68" s="153"/>
    </row>
    <row r="69" spans="1:7" ht="12.75" customHeight="1" x14ac:dyDescent="0.2">
      <c r="A69" s="22" t="s">
        <v>537</v>
      </c>
      <c r="B69" s="23" t="s">
        <v>538</v>
      </c>
      <c r="D69" s="168" t="s">
        <v>56</v>
      </c>
      <c r="E69" s="169"/>
      <c r="F69" s="169"/>
      <c r="G69" s="169"/>
    </row>
    <row r="70" spans="1:7" x14ac:dyDescent="0.2">
      <c r="A70" s="41"/>
      <c r="B70" s="47"/>
      <c r="D70" s="169"/>
      <c r="E70" s="169"/>
      <c r="F70" s="169"/>
      <c r="G70" s="169"/>
    </row>
    <row r="71" spans="1:7" x14ac:dyDescent="0.2">
      <c r="A71" s="41"/>
      <c r="B71" s="47"/>
      <c r="D71" s="169"/>
      <c r="E71" s="169"/>
      <c r="F71" s="169"/>
      <c r="G71" s="169"/>
    </row>
    <row r="72" spans="1:7" x14ac:dyDescent="0.2">
      <c r="A72" s="41"/>
      <c r="B72" s="47"/>
      <c r="D72" s="169"/>
      <c r="E72" s="169"/>
      <c r="F72" s="169"/>
      <c r="G72" s="169"/>
    </row>
    <row r="73" spans="1:7" x14ac:dyDescent="0.2">
      <c r="A73" s="41"/>
      <c r="B73" s="47"/>
      <c r="D73" s="169"/>
      <c r="E73" s="169"/>
      <c r="F73" s="169"/>
      <c r="G73" s="169"/>
    </row>
    <row r="74" spans="1:7" ht="13.5" thickBot="1" x14ac:dyDescent="0.25">
      <c r="A74" s="44"/>
      <c r="B74" s="48"/>
      <c r="D74" s="169"/>
      <c r="E74" s="169"/>
      <c r="F74" s="169"/>
      <c r="G74" s="169"/>
    </row>
    <row r="75" spans="1:7" x14ac:dyDescent="0.2">
      <c r="A75" s="21" t="s">
        <v>539</v>
      </c>
      <c r="B75" s="27">
        <f>SUM(B70:B74)</f>
        <v>0</v>
      </c>
    </row>
    <row r="76" spans="1:7" ht="13.5" thickBot="1" x14ac:dyDescent="0.25">
      <c r="A76" s="21"/>
      <c r="B76" s="27"/>
      <c r="D76" s="52" t="s">
        <v>1162</v>
      </c>
      <c r="E76" s="160"/>
      <c r="F76" s="160"/>
      <c r="G76" s="161"/>
    </row>
    <row r="77" spans="1:7" x14ac:dyDescent="0.2">
      <c r="A77" s="120" t="s">
        <v>1148</v>
      </c>
      <c r="B77" s="121"/>
      <c r="C77" s="73"/>
    </row>
    <row r="78" spans="1:7" x14ac:dyDescent="0.2">
      <c r="A78" s="122" t="s">
        <v>1149</v>
      </c>
      <c r="B78" s="119" t="s">
        <v>1150</v>
      </c>
      <c r="C78" s="54" t="s">
        <v>1151</v>
      </c>
    </row>
    <row r="79" spans="1:7" ht="13.5" thickBot="1" x14ac:dyDescent="0.25">
      <c r="A79" s="41"/>
      <c r="B79" s="42"/>
      <c r="C79" s="127"/>
    </row>
    <row r="80" spans="1:7" ht="13.5" thickBot="1" x14ac:dyDescent="0.25">
      <c r="A80" s="123"/>
      <c r="B80" s="124" t="s">
        <v>1152</v>
      </c>
      <c r="C80" s="125">
        <f>IF(AND(Nacional!A79&lt;&gt;"",Nacional!B79&lt;&gt;"",C79&lt;&gt;"")=TRUE,VLOOKUP(CONCATENATE(A79,"-",B79),Asistencias!$C$2:$D$7,2,FALSE)*C79,0)</f>
        <v>0</v>
      </c>
    </row>
    <row r="81" spans="1:7" ht="13.5" thickBot="1" x14ac:dyDescent="0.25">
      <c r="D81" s="52" t="s">
        <v>1160</v>
      </c>
      <c r="E81" s="145" t="str">
        <f>IF(B10&lt;&gt;"",B10,"")</f>
        <v/>
      </c>
      <c r="F81" s="145"/>
      <c r="G81" s="145"/>
    </row>
    <row r="82" spans="1:7" ht="13.5" thickBot="1" x14ac:dyDescent="0.25">
      <c r="A82" s="22" t="s">
        <v>555</v>
      </c>
      <c r="B82" s="23" t="s">
        <v>538</v>
      </c>
      <c r="D82" s="52"/>
      <c r="E82" s="52"/>
      <c r="F82" s="52"/>
      <c r="G82" s="52"/>
    </row>
    <row r="83" spans="1:7" x14ac:dyDescent="0.2">
      <c r="A83" s="15" t="s">
        <v>550</v>
      </c>
      <c r="B83" s="130">
        <f>C46</f>
        <v>0</v>
      </c>
      <c r="C83" s="131" t="s">
        <v>1048</v>
      </c>
    </row>
    <row r="84" spans="1:7" x14ac:dyDescent="0.2">
      <c r="A84" s="15" t="s">
        <v>551</v>
      </c>
      <c r="B84" s="130">
        <f>B60</f>
        <v>0</v>
      </c>
      <c r="C84" s="164">
        <f>B88-D54-B87</f>
        <v>0</v>
      </c>
      <c r="D84" s="159" t="s">
        <v>1161</v>
      </c>
      <c r="E84" s="159"/>
      <c r="F84" s="159"/>
      <c r="G84" s="159"/>
    </row>
    <row r="85" spans="1:7" ht="12.75" customHeight="1" thickBot="1" x14ac:dyDescent="0.25">
      <c r="A85" s="15" t="s">
        <v>552</v>
      </c>
      <c r="B85" s="130">
        <f>IF(B67&lt;C67,B67,C67)</f>
        <v>0</v>
      </c>
      <c r="C85" s="165"/>
      <c r="D85" s="159"/>
      <c r="E85" s="159"/>
      <c r="F85" s="159"/>
      <c r="G85" s="159"/>
    </row>
    <row r="86" spans="1:7" x14ac:dyDescent="0.2">
      <c r="A86" s="15" t="s">
        <v>553</v>
      </c>
      <c r="B86" s="130">
        <f>B75</f>
        <v>0</v>
      </c>
      <c r="C86" s="131" t="s">
        <v>1049</v>
      </c>
      <c r="D86" s="52"/>
      <c r="E86" s="52"/>
      <c r="F86" s="52"/>
      <c r="G86" s="52"/>
    </row>
    <row r="87" spans="1:7" x14ac:dyDescent="0.2">
      <c r="A87" s="126" t="s">
        <v>1159</v>
      </c>
      <c r="B87" s="132">
        <f>C80</f>
        <v>0</v>
      </c>
      <c r="C87" s="164">
        <f>D54+B87</f>
        <v>0</v>
      </c>
      <c r="D87" s="52" t="s">
        <v>1162</v>
      </c>
      <c r="E87" s="160"/>
      <c r="F87" s="160"/>
      <c r="G87" s="161"/>
    </row>
    <row r="88" spans="1:7" ht="13.5" thickBot="1" x14ac:dyDescent="0.25">
      <c r="A88" s="24" t="s">
        <v>554</v>
      </c>
      <c r="B88" s="133">
        <f>SUM(B83:B87)</f>
        <v>0</v>
      </c>
      <c r="C88" s="165"/>
    </row>
    <row r="90" spans="1:7" x14ac:dyDescent="0.2">
      <c r="A90" s="21" t="s">
        <v>556</v>
      </c>
      <c r="B90" s="110">
        <v>0</v>
      </c>
    </row>
    <row r="91" spans="1:7" x14ac:dyDescent="0.2">
      <c r="D91" s="52" t="s">
        <v>1160</v>
      </c>
      <c r="E91" s="145"/>
      <c r="F91" s="145"/>
      <c r="G91" s="145"/>
    </row>
    <row r="92" spans="1:7" x14ac:dyDescent="0.2">
      <c r="A92" s="21" t="s">
        <v>557</v>
      </c>
      <c r="B92" s="31">
        <f>B88-B90</f>
        <v>0</v>
      </c>
      <c r="D92" s="52"/>
    </row>
    <row r="94" spans="1:7" x14ac:dyDescent="0.2">
      <c r="D94" s="52"/>
      <c r="E94" s="52"/>
      <c r="F94" s="52"/>
      <c r="G94" s="52"/>
    </row>
    <row r="95" spans="1:7" x14ac:dyDescent="0.2">
      <c r="D95" s="52"/>
      <c r="E95" s="52"/>
      <c r="F95" s="52"/>
      <c r="G95" s="52"/>
    </row>
    <row r="96" spans="1:7" x14ac:dyDescent="0.2">
      <c r="D96" s="52"/>
      <c r="E96" s="52"/>
      <c r="F96" s="52"/>
      <c r="G96" s="52"/>
    </row>
    <row r="97" spans="4:7" x14ac:dyDescent="0.2">
      <c r="D97" s="52"/>
      <c r="E97" s="52"/>
      <c r="F97" s="52"/>
      <c r="G97" s="52"/>
    </row>
    <row r="98" spans="4:7" x14ac:dyDescent="0.2">
      <c r="D98" s="52"/>
      <c r="E98" s="52"/>
      <c r="F98" s="52"/>
      <c r="G98" s="52"/>
    </row>
    <row r="99" spans="4:7" x14ac:dyDescent="0.2">
      <c r="D99" s="52"/>
      <c r="E99" s="52"/>
      <c r="F99" s="52"/>
      <c r="G99" s="52"/>
    </row>
    <row r="100" spans="4:7" x14ac:dyDescent="0.2">
      <c r="D100" s="52"/>
      <c r="E100" s="52"/>
      <c r="F100" s="52"/>
      <c r="G100" s="52"/>
    </row>
    <row r="101" spans="4:7" x14ac:dyDescent="0.2">
      <c r="D101" s="52"/>
      <c r="E101" s="52"/>
      <c r="F101" s="52"/>
      <c r="G101" s="52"/>
    </row>
    <row r="102" spans="4:7" x14ac:dyDescent="0.2">
      <c r="D102" s="52"/>
      <c r="E102" s="52"/>
      <c r="F102" s="52"/>
      <c r="G102" s="52"/>
    </row>
    <row r="103" spans="4:7" x14ac:dyDescent="0.2">
      <c r="D103" s="52"/>
      <c r="E103" s="52"/>
      <c r="F103" s="52"/>
      <c r="G103" s="52"/>
    </row>
    <row r="104" spans="4:7" x14ac:dyDescent="0.2">
      <c r="D104" s="52"/>
      <c r="E104" s="52"/>
      <c r="F104" s="52"/>
      <c r="G104" s="52"/>
    </row>
    <row r="105" spans="4:7" x14ac:dyDescent="0.2">
      <c r="D105" s="52"/>
      <c r="E105" s="52"/>
      <c r="F105" s="52"/>
      <c r="G105" s="52"/>
    </row>
    <row r="106" spans="4:7" x14ac:dyDescent="0.2">
      <c r="D106" s="52"/>
      <c r="E106" s="52"/>
      <c r="F106" s="52"/>
      <c r="G106" s="52"/>
    </row>
    <row r="107" spans="4:7" x14ac:dyDescent="0.2">
      <c r="D107" s="52"/>
      <c r="E107" s="52"/>
      <c r="F107" s="52"/>
      <c r="G107" s="52"/>
    </row>
    <row r="108" spans="4:7" x14ac:dyDescent="0.2">
      <c r="D108" s="52"/>
      <c r="E108" s="52"/>
      <c r="F108" s="52"/>
      <c r="G108" s="52"/>
    </row>
    <row r="109" spans="4:7" x14ac:dyDescent="0.2">
      <c r="D109" s="52"/>
      <c r="E109" s="52"/>
      <c r="F109" s="52"/>
      <c r="G109" s="52"/>
    </row>
    <row r="110" spans="4:7" x14ac:dyDescent="0.2">
      <c r="D110" s="52"/>
      <c r="E110" s="52"/>
      <c r="F110" s="52"/>
      <c r="G110" s="52"/>
    </row>
  </sheetData>
  <sheetProtection password="F83D" sheet="1" objects="1" scenarios="1" selectLockedCells="1"/>
  <mergeCells count="28">
    <mergeCell ref="C12:G12"/>
    <mergeCell ref="E76:G76"/>
    <mergeCell ref="D69:G74"/>
    <mergeCell ref="D57:F57"/>
    <mergeCell ref="D59:G60"/>
    <mergeCell ref="A20:D20"/>
    <mergeCell ref="A32:C32"/>
    <mergeCell ref="A8:G8"/>
    <mergeCell ref="B10:G10"/>
    <mergeCell ref="F17:G21"/>
    <mergeCell ref="E91:G91"/>
    <mergeCell ref="A14:G15"/>
    <mergeCell ref="D67:G68"/>
    <mergeCell ref="F32:G32"/>
    <mergeCell ref="D32:E32"/>
    <mergeCell ref="A17:D17"/>
    <mergeCell ref="D84:G85"/>
    <mergeCell ref="E87:G87"/>
    <mergeCell ref="C52:D52"/>
    <mergeCell ref="E81:G81"/>
    <mergeCell ref="C84:C85"/>
    <mergeCell ref="C87:C88"/>
    <mergeCell ref="D46:G47"/>
    <mergeCell ref="D1:G2"/>
    <mergeCell ref="D3:G4"/>
    <mergeCell ref="D5:G6"/>
    <mergeCell ref="C1:C6"/>
    <mergeCell ref="A7:G7"/>
  </mergeCells>
  <phoneticPr fontId="3" type="noConversion"/>
  <conditionalFormatting sqref="D29 E81:G81 E76:G76 A79:C79 E91:G91 A63:B66 A70:B74 A55:B59 A14:G15 B18 D18 B12 B21 D21:E21 B10:E10 A34:G41 E87:G87 D1:D6 G57">
    <cfRule type="cellIs" dxfId="4" priority="2" stopIfTrue="1" operator="equal">
      <formula>""</formula>
    </cfRule>
  </conditionalFormatting>
  <conditionalFormatting sqref="B90">
    <cfRule type="cellIs" dxfId="3" priority="3" stopIfTrue="1" operator="equal">
      <formula>""</formula>
    </cfRule>
    <cfRule type="cellIs" dxfId="2" priority="4" stopIfTrue="1" operator="equal">
      <formula>0</formula>
    </cfRule>
  </conditionalFormatting>
  <conditionalFormatting sqref="B11">
    <cfRule type="cellIs" dxfId="1" priority="1" stopIfTrue="1" operator="equal">
      <formula>""</formula>
    </cfRule>
  </conditionalFormatting>
  <dataValidations xWindow="85" yWindow="781" count="20">
    <dataValidation type="list" allowBlank="1" showInputMessage="1" showErrorMessage="1" promptTitle="Vehículo particular" prompt="Especificar si se ha realizado el desplazamiento en vehículo particular." sqref="B29" xr:uid="{00000000-0002-0000-0000-000000000000}">
      <formula1>"SÍ,NO"</formula1>
    </dataValidation>
    <dataValidation allowBlank="1" showInputMessage="1" showErrorMessage="1" promptTitle="Introducir Matrícula" prompt="Introducir matrícula del vehículo particular" sqref="D29" xr:uid="{00000000-0002-0000-0000-000001000000}"/>
    <dataValidation allowBlank="1" showInputMessage="1" showErrorMessage="1" promptTitle="Firma de la declaración" prompt="Introducir la fecha y el pie de firma de la declaración de la cuenta justificativa." sqref="E81:G81 E76:G76" xr:uid="{00000000-0002-0000-0000-000002000000}"/>
    <dataValidation allowBlank="1" showInputMessage="1" showErrorMessage="1" promptTitle="Certificación del cumplimiento" prompt="Introducir el nombre del responsable de la Unidad de Gasto que autorizó la propuesta de gasto en la orden de comisión, para certificar el cumplimiento de la misma." sqref="E91:G91" xr:uid="{00000000-0002-0000-0000-000003000000}"/>
    <dataValidation allowBlank="1" showInputMessage="1" showErrorMessage="1" promptTitle="Gastos de Alojamiento" prompt="Indicar los gastos de alojamiento efectuados. En el caso de que se sobrepaso el importe máximo establecido, se liquidará dicho máximo." sqref="A63:B66" xr:uid="{00000000-0002-0000-0000-000004000000}"/>
    <dataValidation allowBlank="1" showInputMessage="1" showErrorMessage="1" promptTitle="Otros gastos" prompt="Indicar otros gastos autorizados en los que se haya podido incurrir (p.ejemplo lavandería)." sqref="A70:B74" xr:uid="{00000000-0002-0000-0000-000005000000}"/>
    <dataValidation allowBlank="1" showInputMessage="1" showErrorMessage="1" promptTitle="Dietas devengadas" prompt="Indicar, dentro del límite máximo reflejado en la casilla superior, el nº de dietas que se devengan y liquidan en la presente cuenta justificativa (por defecto se propone el máximo)." sqref="B46" xr:uid="{00000000-0002-0000-0000-000006000000}"/>
    <dataValidation allowBlank="1" showInputMessage="1" showErrorMessage="1" promptTitle="Otros gastos de desplazamiento" prompt="Indicar otros gastos de desplazamiento, como billetes de transporte público, peajes, aparcamientos, taxis, etcétera." sqref="A55:B59" xr:uid="{00000000-0002-0000-0000-000007000000}"/>
    <dataValidation type="list" allowBlank="1" showInputMessage="1" showErrorMessage="1" promptTitle="Cena autorizada" prompt="Indicar si, para comisiones de servicio que finallicen después de las 22:00, se ha autorizado el pago de la cena en la correspondiente orden de comisión." sqref="E21" xr:uid="{00000000-0002-0000-0000-000008000000}">
      <formula1>"Sí,No"</formula1>
    </dataValidation>
    <dataValidation allowBlank="1" showInputMessage="1" showErrorMessage="1" promptTitle="Introducir nombre" prompt="Indicar el nombre de la persona a cuyo favor se presenta la cuenta justificativa" sqref="B10:E10" xr:uid="{00000000-0002-0000-0000-000009000000}"/>
    <dataValidation type="list" allowBlank="1" showInputMessage="1" showErrorMessage="1" promptTitle="Declaración de itinerario" prompt="Indicar la localidad de inicio y de fin de cada trayecto realizado._x000a_Ejemplo: para una comisión desempeñada en Calahorra, indicar en dos filas:_x000a__x000a_ &quot;De:&quot; Logroño       &quot;A:&quot; Calahorra   (para la ida)_x000a_ &quot;De:&quot; Calahorra    &quot;A:&quot; Logroño      (para la vuelta)" sqref="A34:B41" xr:uid="{00000000-0002-0000-0000-00000A000000}">
      <formula1>municipio</formula1>
    </dataValidation>
    <dataValidation type="list" allowBlank="1" showInputMessage="1" showErrorMessage="1" promptTitle="Indicar grupo" prompt="1- Miembros equipo de Dirección y Adjuntos, Decanos y Directores_x000a_2- PDI y PAS de la UR u otras AAPP asimilados a los anteriores, Becarios_x000a_3- Alumnos de la Universidad de La Rioja" sqref="B12" xr:uid="{00000000-0002-0000-0000-00000B000000}">
      <formula1>"1,2,3"</formula1>
    </dataValidation>
    <dataValidation allowBlank="1" showInputMessage="1" showErrorMessage="1" promptTitle="Descripción" prompt="Realizar una breve descripción de la comisión de servicio realizada." sqref="A14:G15" xr:uid="{00000000-0002-0000-0000-00000C000000}"/>
    <dataValidation allowBlank="1" showInputMessage="1" showErrorMessage="1" promptTitle="Indicar día y hora" prompt="Reflejar los días en formato dd/mm/aa y las horas en formato hh:mm." sqref="B18 D18 D21 B21" xr:uid="{00000000-0002-0000-0000-00000D000000}"/>
    <dataValidation allowBlank="1" showInputMessage="1" showErrorMessage="1" promptTitle="Unidad de Gasto" prompt="Descripción de la Unidad de Gasto que gestiona el gasto asociado a la liquidación." sqref="D1:D6" xr:uid="{00000000-0002-0000-0000-00000E000000}"/>
    <dataValidation type="list" allowBlank="1" showInputMessage="1" showErrorMessage="1" promptTitle="Perfil" prompt="Indicar el cargo desempeñado en la asistencia" sqref="A79" xr:uid="{00000000-0002-0000-0000-00000F000000}">
      <formula1>"Presidente y Secretario,Vocales"</formula1>
    </dataValidation>
    <dataValidation type="list" allowBlank="1" showInputMessage="1" showErrorMessage="1" promptTitle="Indicar categoría" prompt="Tipos de categoría:_x000a_- Primera: acceso a Cuerpos o Escalas del Grupo A o I_x000a_- Segunda: acceso a Cuerpos o Escalas de los Grupos B y C; o II y III_x000a_- Tercera: acceso a Cuerpos o Escalas de los Grupos D y E; o IVA y IVB" sqref="B79" xr:uid="{00000000-0002-0000-0000-000010000000}">
      <formula1>"Primera,Segunda,Tercera"</formula1>
    </dataValidation>
    <dataValidation allowBlank="1" showInputMessage="1" showErrorMessage="1" promptTitle="Firma de la certificación" prompt="Introducir la fecha de la certificación del cumplimiento de la comisión de servicio" sqref="E87:G87" xr:uid="{00000000-0002-0000-0000-000011000000}"/>
    <dataValidation type="list" allowBlank="1" showInputMessage="1" showErrorMessage="1" promptTitle="Gastos A. de Viajes" prompt="Indicar si, para la comisión de servicio presentada, se han realizado gastos adicionales a los presentados en la liquidación, a través de alguna agencia de viajes" sqref="G57" xr:uid="{00000000-0002-0000-0000-000012000000}">
      <formula1>"Sí,No"</formula1>
    </dataValidation>
    <dataValidation allowBlank="1" showInputMessage="1" showErrorMessage="1" promptTitle="Introducir D.N.I. o Pasaporte" prompt="Indicar el D.N.I. o pasaporte de la persona a cuyo favor se presenta la cuenta justificativa" sqref="B11" xr:uid="{00000000-0002-0000-0000-000013000000}"/>
  </dataValidations>
  <pageMargins left="0.78740157480314965" right="0.78740157480314965" top="0.39370078740157483" bottom="0.98425196850393704" header="0" footer="0"/>
  <pageSetup paperSize="9" scale="71" orientation="portrait" blackAndWhite="1" r:id="rId1"/>
  <headerFooter alignWithMargins="0">
    <oddHeader>&amp;R&amp;6v20161019</oddHeader>
    <oddFooter xml:space="preserve">&amp;LAplicaciones (a rellenar por el Servicio de Gestión Financiera y Presupuestos)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"/>
  <dimension ref="A1:D7"/>
  <sheetViews>
    <sheetView workbookViewId="0">
      <selection sqref="A1:D7"/>
    </sheetView>
  </sheetViews>
  <sheetFormatPr baseColWidth="10" defaultRowHeight="12.75" x14ac:dyDescent="0.2"/>
  <cols>
    <col min="1" max="1" width="20.5703125" bestFit="1" customWidth="1"/>
    <col min="3" max="3" width="28.7109375" bestFit="1" customWidth="1"/>
  </cols>
  <sheetData>
    <row r="1" spans="1:4" x14ac:dyDescent="0.2">
      <c r="A1" t="s">
        <v>1149</v>
      </c>
      <c r="B1" t="s">
        <v>1150</v>
      </c>
      <c r="C1" t="s">
        <v>1158</v>
      </c>
      <c r="D1" t="s">
        <v>538</v>
      </c>
    </row>
    <row r="2" spans="1:4" x14ac:dyDescent="0.2">
      <c r="A2" t="s">
        <v>1153</v>
      </c>
      <c r="B2" t="s">
        <v>1154</v>
      </c>
      <c r="C2" t="str">
        <f t="shared" ref="C2:C7" si="0">CONCATENATE(A2,"-",B2)</f>
        <v>Presidente y Secretario-Primera</v>
      </c>
      <c r="D2" s="27">
        <v>45.89</v>
      </c>
    </row>
    <row r="3" spans="1:4" x14ac:dyDescent="0.2">
      <c r="A3" t="s">
        <v>1155</v>
      </c>
      <c r="B3" t="s">
        <v>1154</v>
      </c>
      <c r="C3" t="str">
        <f t="shared" si="0"/>
        <v>Vocales-Primera</v>
      </c>
      <c r="D3" s="27">
        <v>42.83</v>
      </c>
    </row>
    <row r="4" spans="1:4" x14ac:dyDescent="0.2">
      <c r="A4" t="s">
        <v>1153</v>
      </c>
      <c r="B4" t="s">
        <v>1156</v>
      </c>
      <c r="C4" t="str">
        <f t="shared" si="0"/>
        <v>Presidente y Secretario-Segunda</v>
      </c>
      <c r="D4" s="27">
        <v>42.83</v>
      </c>
    </row>
    <row r="5" spans="1:4" x14ac:dyDescent="0.2">
      <c r="A5" t="s">
        <v>1155</v>
      </c>
      <c r="B5" t="s">
        <v>1156</v>
      </c>
      <c r="C5" t="str">
        <f t="shared" si="0"/>
        <v>Vocales-Segunda</v>
      </c>
      <c r="D5" s="27">
        <v>39.78</v>
      </c>
    </row>
    <row r="6" spans="1:4" x14ac:dyDescent="0.2">
      <c r="A6" t="s">
        <v>1153</v>
      </c>
      <c r="B6" t="s">
        <v>1157</v>
      </c>
      <c r="C6" t="str">
        <f t="shared" si="0"/>
        <v>Presidente y Secretario-Tercera</v>
      </c>
      <c r="D6" s="27">
        <v>39.78</v>
      </c>
    </row>
    <row r="7" spans="1:4" x14ac:dyDescent="0.2">
      <c r="A7" t="s">
        <v>1155</v>
      </c>
      <c r="B7" t="s">
        <v>1157</v>
      </c>
      <c r="C7" t="str">
        <f t="shared" si="0"/>
        <v>Vocales-Tercera</v>
      </c>
      <c r="D7" s="27">
        <v>36.72</v>
      </c>
    </row>
  </sheetData>
  <phoneticPr fontId="3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6:AD127"/>
  <sheetViews>
    <sheetView workbookViewId="0">
      <selection activeCell="B10" sqref="B10:E10"/>
    </sheetView>
  </sheetViews>
  <sheetFormatPr baseColWidth="10" defaultRowHeight="12.75" x14ac:dyDescent="0.2"/>
  <cols>
    <col min="1" max="2" width="26.42578125" customWidth="1"/>
    <col min="3" max="3" width="13.42578125" customWidth="1"/>
    <col min="4" max="4" width="12" customWidth="1"/>
    <col min="5" max="5" width="5.28515625" bestFit="1" customWidth="1"/>
    <col min="7" max="7" width="5.42578125" customWidth="1"/>
    <col min="8" max="8" width="12.85546875" bestFit="1" customWidth="1"/>
    <col min="10" max="10" width="5.28515625" bestFit="1" customWidth="1"/>
    <col min="17" max="17" width="0" hidden="1" customWidth="1"/>
    <col min="23" max="23" width="5.28515625" hidden="1" customWidth="1"/>
    <col min="24" max="24" width="18.5703125" hidden="1" customWidth="1"/>
    <col min="25" max="25" width="9.140625" hidden="1" customWidth="1"/>
    <col min="26" max="27" width="8.140625" hidden="1" customWidth="1"/>
    <col min="28" max="28" width="0" hidden="1" customWidth="1"/>
    <col min="29" max="29" width="13" hidden="1" customWidth="1"/>
    <col min="30" max="30" width="2" hidden="1" customWidth="1"/>
  </cols>
  <sheetData>
    <row r="6" spans="1:7" x14ac:dyDescent="0.2">
      <c r="A6" s="182" t="s">
        <v>1492</v>
      </c>
      <c r="B6" s="138"/>
      <c r="C6" s="138"/>
      <c r="D6" s="138"/>
      <c r="E6" s="138"/>
      <c r="F6" s="138"/>
      <c r="G6" s="138"/>
    </row>
    <row r="7" spans="1:7" ht="12.75" customHeight="1" x14ac:dyDescent="0.2">
      <c r="A7" s="138"/>
      <c r="B7" s="138"/>
      <c r="C7" s="138"/>
      <c r="D7" s="138"/>
      <c r="E7" s="138"/>
      <c r="F7" s="138"/>
      <c r="G7" s="138"/>
    </row>
    <row r="8" spans="1:7" x14ac:dyDescent="0.2">
      <c r="A8" s="138"/>
      <c r="B8" s="138"/>
      <c r="C8" s="138"/>
      <c r="D8" s="138"/>
      <c r="E8" s="138"/>
      <c r="F8" s="138"/>
      <c r="G8" s="138"/>
    </row>
    <row r="10" spans="1:7" x14ac:dyDescent="0.2">
      <c r="A10" s="65" t="s">
        <v>686</v>
      </c>
      <c r="B10" s="175"/>
      <c r="C10" s="175"/>
      <c r="D10" s="175"/>
      <c r="E10" s="175"/>
      <c r="F10" s="66"/>
      <c r="G10" s="66"/>
    </row>
    <row r="11" spans="1:7" x14ac:dyDescent="0.2">
      <c r="A11" s="65" t="s">
        <v>196</v>
      </c>
      <c r="B11" s="100"/>
      <c r="C11" s="67"/>
      <c r="D11" s="67"/>
      <c r="E11" s="67"/>
      <c r="F11" s="66"/>
      <c r="G11" s="66"/>
    </row>
    <row r="12" spans="1:7" ht="13.5" thickBot="1" x14ac:dyDescent="0.25">
      <c r="A12" s="65" t="s">
        <v>515</v>
      </c>
      <c r="B12" s="68"/>
      <c r="C12" s="67"/>
      <c r="D12" s="67"/>
      <c r="E12" s="67"/>
      <c r="F12" s="66"/>
      <c r="G12" s="66"/>
    </row>
    <row r="13" spans="1:7" x14ac:dyDescent="0.2">
      <c r="A13" s="176"/>
      <c r="B13" s="177"/>
      <c r="C13" s="177"/>
      <c r="D13" s="177"/>
      <c r="E13" s="177"/>
      <c r="F13" s="177"/>
      <c r="G13" s="178"/>
    </row>
    <row r="14" spans="1:7" ht="13.5" thickBot="1" x14ac:dyDescent="0.25">
      <c r="A14" s="179"/>
      <c r="B14" s="180"/>
      <c r="C14" s="180"/>
      <c r="D14" s="180"/>
      <c r="E14" s="180"/>
      <c r="F14" s="180"/>
      <c r="G14" s="181"/>
    </row>
    <row r="16" spans="1:7" x14ac:dyDescent="0.2">
      <c r="A16" s="21" t="s">
        <v>514</v>
      </c>
      <c r="B16" s="175"/>
      <c r="C16" s="175"/>
      <c r="D16" s="175"/>
    </row>
    <row r="17" spans="1:30" ht="13.5" thickBot="1" x14ac:dyDescent="0.25">
      <c r="AC17" t="s">
        <v>1487</v>
      </c>
      <c r="AD17">
        <f>B21-B19+1+Y29+Y32</f>
        <v>0</v>
      </c>
    </row>
    <row r="18" spans="1:30" x14ac:dyDescent="0.2">
      <c r="A18" s="156" t="s">
        <v>560</v>
      </c>
      <c r="B18" s="157"/>
      <c r="C18" s="157"/>
      <c r="D18" s="158"/>
      <c r="X18" t="s">
        <v>564</v>
      </c>
      <c r="Y18" s="6" t="str">
        <f>IF(AND(D19&lt;&gt;"",D21&lt;&gt;"",B27=1)=TRUE,D21-D19,"")</f>
        <v/>
      </c>
      <c r="Z18" s="6"/>
    </row>
    <row r="19" spans="1:30" ht="13.5" thickBot="1" x14ac:dyDescent="0.25">
      <c r="A19" s="1" t="s">
        <v>558</v>
      </c>
      <c r="B19" s="38"/>
      <c r="C19" s="2" t="s">
        <v>559</v>
      </c>
      <c r="D19" s="39"/>
      <c r="X19" t="s">
        <v>565</v>
      </c>
      <c r="Y19" s="6">
        <v>0.20832175925925925</v>
      </c>
      <c r="Z19" s="6"/>
      <c r="AC19" t="s">
        <v>1488</v>
      </c>
      <c r="AD19">
        <f>B23-B39+1+Y45+Y46</f>
        <v>0</v>
      </c>
    </row>
    <row r="20" spans="1:30" x14ac:dyDescent="0.2">
      <c r="A20" s="156" t="s">
        <v>574</v>
      </c>
      <c r="B20" s="157"/>
      <c r="C20" s="157"/>
      <c r="D20" s="158"/>
      <c r="F20" s="52"/>
      <c r="G20" s="94"/>
      <c r="H20" s="52"/>
      <c r="I20" s="95"/>
      <c r="Y20" s="6"/>
      <c r="Z20" s="6"/>
    </row>
    <row r="21" spans="1:30" ht="13.5" thickBot="1" x14ac:dyDescent="0.25">
      <c r="A21" s="1" t="s">
        <v>558</v>
      </c>
      <c r="B21" s="38"/>
      <c r="C21" s="2" t="s">
        <v>559</v>
      </c>
      <c r="D21" s="39"/>
      <c r="F21" s="52"/>
      <c r="G21" s="94"/>
      <c r="H21" s="52"/>
      <c r="I21" s="95"/>
      <c r="Y21" s="6"/>
      <c r="Z21" s="6"/>
    </row>
    <row r="22" spans="1:30" x14ac:dyDescent="0.2">
      <c r="A22" s="156" t="s">
        <v>575</v>
      </c>
      <c r="B22" s="157"/>
      <c r="C22" s="157"/>
      <c r="D22" s="158"/>
      <c r="F22" s="52"/>
      <c r="G22" s="94"/>
      <c r="H22" s="52"/>
      <c r="I22" s="95"/>
      <c r="Y22" s="6"/>
      <c r="Z22" s="6"/>
    </row>
    <row r="23" spans="1:30" ht="13.5" thickBot="1" x14ac:dyDescent="0.25">
      <c r="A23" s="1" t="s">
        <v>558</v>
      </c>
      <c r="B23" s="38"/>
      <c r="C23" s="2" t="s">
        <v>559</v>
      </c>
      <c r="D23" s="39"/>
      <c r="X23" t="s">
        <v>560</v>
      </c>
      <c r="Y23" s="6">
        <v>0.58334490740740741</v>
      </c>
      <c r="Z23" s="6"/>
    </row>
    <row r="24" spans="1:30" x14ac:dyDescent="0.2">
      <c r="A24" s="156" t="s">
        <v>561</v>
      </c>
      <c r="B24" s="157"/>
      <c r="C24" s="157"/>
      <c r="D24" s="158"/>
      <c r="E24" s="7" t="s">
        <v>570</v>
      </c>
      <c r="W24" s="7" t="s">
        <v>570</v>
      </c>
      <c r="X24" t="s">
        <v>561</v>
      </c>
      <c r="Y24" s="5">
        <v>0.20832175925925925</v>
      </c>
      <c r="AC24" t="s">
        <v>1489</v>
      </c>
      <c r="AD24">
        <f>B25-B53+1+Y59+Y61</f>
        <v>0</v>
      </c>
    </row>
    <row r="25" spans="1:30" ht="13.5" thickBot="1" x14ac:dyDescent="0.25">
      <c r="A25" s="1" t="s">
        <v>558</v>
      </c>
      <c r="B25" s="38"/>
      <c r="C25" s="2" t="s">
        <v>559</v>
      </c>
      <c r="D25" s="39"/>
      <c r="E25" s="103" t="s">
        <v>579</v>
      </c>
      <c r="W25" s="7" t="s">
        <v>579</v>
      </c>
      <c r="X25" t="s">
        <v>571</v>
      </c>
      <c r="Y25" t="str">
        <f>IF(B27=1,IF(AND(Y18&gt;Y19,D19&lt;Y23,D21&gt;Y24)=TRUE,0.5,0),"")</f>
        <v/>
      </c>
    </row>
    <row r="26" spans="1:30" hidden="1" x14ac:dyDescent="0.2"/>
    <row r="27" spans="1:30" hidden="1" x14ac:dyDescent="0.2">
      <c r="A27" t="s">
        <v>1482</v>
      </c>
      <c r="B27" t="str">
        <f>IF(AND(B19&lt;&gt;"",B25&lt;&gt;"")=TRUE,B25-B19+1,"")</f>
        <v/>
      </c>
      <c r="X27" t="s">
        <v>567</v>
      </c>
      <c r="Y27" s="6">
        <v>0.91666666666666663</v>
      </c>
      <c r="Z27" s="6">
        <v>0.58332175925925933</v>
      </c>
    </row>
    <row r="28" spans="1:30" hidden="1" x14ac:dyDescent="0.2">
      <c r="A28" t="s">
        <v>1483</v>
      </c>
      <c r="B28">
        <f>B21-B19+B25-B53</f>
        <v>0</v>
      </c>
      <c r="Y28" s="6"/>
      <c r="Z28" s="6"/>
    </row>
    <row r="29" spans="1:30" hidden="1" x14ac:dyDescent="0.2">
      <c r="A29" t="s">
        <v>563</v>
      </c>
      <c r="B29" t="e">
        <f>IF(B27=1,Y25,Y36)</f>
        <v>#VALUE!</v>
      </c>
      <c r="X29" t="s">
        <v>1484</v>
      </c>
      <c r="Y29">
        <f>IF(D19&gt;Y27,-1,IF(D19&gt;Z27,-0.5,0))</f>
        <v>0</v>
      </c>
    </row>
    <row r="30" spans="1:30" hidden="1" x14ac:dyDescent="0.2">
      <c r="A30" t="s">
        <v>573</v>
      </c>
      <c r="B30">
        <v>1</v>
      </c>
    </row>
    <row r="31" spans="1:30" hidden="1" x14ac:dyDescent="0.2">
      <c r="A31" t="s">
        <v>1479</v>
      </c>
      <c r="B31">
        <f>B23-B39+1</f>
        <v>1</v>
      </c>
      <c r="X31" t="s">
        <v>568</v>
      </c>
      <c r="Y31" s="5">
        <v>0.91666666666666663</v>
      </c>
      <c r="Z31" s="5">
        <v>0.58333333333333337</v>
      </c>
      <c r="AA31" s="5">
        <v>0.58332175925925933</v>
      </c>
    </row>
    <row r="32" spans="1:30" hidden="1" x14ac:dyDescent="0.2">
      <c r="A32" t="s">
        <v>1480</v>
      </c>
      <c r="B32">
        <f>IF(B31=1,Y42,Y49)</f>
        <v>0</v>
      </c>
      <c r="X32" t="s">
        <v>1485</v>
      </c>
      <c r="Y32">
        <f>IF(AND(D21&gt;Y31,W25="Sí")=TRUE,0,IF(D21&gt;AA31,-0.5,IF(D21&lt;Z31,-1)))</f>
        <v>-1</v>
      </c>
    </row>
    <row r="33" spans="1:27" hidden="1" x14ac:dyDescent="0.2">
      <c r="A33" t="s">
        <v>1481</v>
      </c>
      <c r="B33">
        <v>1</v>
      </c>
      <c r="X33" s="21"/>
      <c r="Y33" s="21"/>
    </row>
    <row r="34" spans="1:27" hidden="1" x14ac:dyDescent="0.2">
      <c r="A34" t="s">
        <v>1477</v>
      </c>
      <c r="B34">
        <f>B21-B19+B25-B53</f>
        <v>0</v>
      </c>
    </row>
    <row r="35" spans="1:27" hidden="1" x14ac:dyDescent="0.2">
      <c r="A35" t="s">
        <v>1478</v>
      </c>
      <c r="B35">
        <f>B23-B21</f>
        <v>0</v>
      </c>
    </row>
    <row r="36" spans="1:27" hidden="1" x14ac:dyDescent="0.2">
      <c r="X36" t="s">
        <v>572</v>
      </c>
      <c r="Y36" t="e">
        <f>IF(B27&gt;1,B27+Y29+Y32,"")</f>
        <v>#VALUE!</v>
      </c>
    </row>
    <row r="37" spans="1:27" hidden="1" x14ac:dyDescent="0.2"/>
    <row r="38" spans="1:27" hidden="1" x14ac:dyDescent="0.2">
      <c r="A38" s="156" t="s">
        <v>574</v>
      </c>
      <c r="B38" s="157"/>
      <c r="C38" s="157"/>
      <c r="D38" s="158"/>
      <c r="X38" t="s">
        <v>564</v>
      </c>
      <c r="Y38" s="6" t="str">
        <f>IF(AND(D39&lt;&gt;"",D23&lt;&gt;"",B31=1)=TRUE,D23-D39,"")</f>
        <v/>
      </c>
      <c r="Z38" s="6"/>
    </row>
    <row r="39" spans="1:27" ht="13.5" hidden="1" thickBot="1" x14ac:dyDescent="0.25">
      <c r="A39" s="1" t="s">
        <v>558</v>
      </c>
      <c r="B39" s="3">
        <f>B21</f>
        <v>0</v>
      </c>
      <c r="C39" s="2" t="s">
        <v>559</v>
      </c>
      <c r="D39" s="4">
        <f>D21+Y66</f>
        <v>0</v>
      </c>
      <c r="X39" t="s">
        <v>565</v>
      </c>
      <c r="Y39" s="6">
        <v>0.20832175925925925</v>
      </c>
      <c r="Z39" s="6"/>
    </row>
    <row r="40" spans="1:27" ht="13.5" thickBot="1" x14ac:dyDescent="0.25">
      <c r="E40" s="56"/>
      <c r="X40" t="s">
        <v>560</v>
      </c>
      <c r="Y40" s="6">
        <v>0.58334490740740741</v>
      </c>
      <c r="Z40" s="6"/>
    </row>
    <row r="41" spans="1:27" hidden="1" x14ac:dyDescent="0.2">
      <c r="W41" s="7" t="s">
        <v>570</v>
      </c>
      <c r="X41" t="s">
        <v>561</v>
      </c>
      <c r="Y41" s="5">
        <v>0.20832175925925925</v>
      </c>
    </row>
    <row r="42" spans="1:27" hidden="1" x14ac:dyDescent="0.2">
      <c r="W42" s="7" t="s">
        <v>579</v>
      </c>
      <c r="X42" t="s">
        <v>571</v>
      </c>
      <c r="Y42">
        <f>IF(B31=1,IF(AND(Y38&gt;Y39,D39&lt;Y40,D23&gt;Y41)=TRUE,0.5,0),"")</f>
        <v>0</v>
      </c>
    </row>
    <row r="43" spans="1:27" ht="11.25" hidden="1" customHeight="1" x14ac:dyDescent="0.2"/>
    <row r="44" spans="1:27" ht="11.25" hidden="1" customHeight="1" x14ac:dyDescent="0.2">
      <c r="X44" t="s">
        <v>567</v>
      </c>
      <c r="Y44" s="6">
        <v>0.91666666666666663</v>
      </c>
      <c r="Z44" s="6">
        <v>0.58332175925925933</v>
      </c>
    </row>
    <row r="45" spans="1:27" ht="11.25" hidden="1" customHeight="1" x14ac:dyDescent="0.2">
      <c r="X45" t="s">
        <v>1491</v>
      </c>
      <c r="Y45">
        <f>IF(D39&gt;Y44,-1,IF(D39&gt;Z44,-0.5,0))</f>
        <v>0</v>
      </c>
    </row>
    <row r="46" spans="1:27" ht="11.25" hidden="1" customHeight="1" x14ac:dyDescent="0.2">
      <c r="X46" t="s">
        <v>1486</v>
      </c>
      <c r="Y46">
        <f>IF(AND(D23&gt;Y47,W42="Sí")=TRUE,0,IF(D23&gt;AA47,-0.5,IF(D23&lt;Z47,-1)))</f>
        <v>-1</v>
      </c>
    </row>
    <row r="47" spans="1:27" ht="11.25" hidden="1" customHeight="1" x14ac:dyDescent="0.2">
      <c r="X47" t="s">
        <v>568</v>
      </c>
      <c r="Y47" s="5">
        <v>0.91666666666666663</v>
      </c>
      <c r="Z47" s="5">
        <v>0.58333333333333337</v>
      </c>
      <c r="AA47" s="5">
        <v>0.58332175925925933</v>
      </c>
    </row>
    <row r="48" spans="1:27" ht="11.25" hidden="1" customHeight="1" x14ac:dyDescent="0.2"/>
    <row r="49" spans="1:26" ht="11.25" hidden="1" customHeight="1" x14ac:dyDescent="0.2">
      <c r="X49" t="s">
        <v>572</v>
      </c>
      <c r="Y49" t="str">
        <f>IF(B31&gt;1,B31+Y45+Y46,"")</f>
        <v/>
      </c>
    </row>
    <row r="50" spans="1:26" ht="11.25" hidden="1" customHeight="1" x14ac:dyDescent="0.2"/>
    <row r="51" spans="1:26" ht="11.25" hidden="1" customHeight="1" thickBot="1" x14ac:dyDescent="0.25"/>
    <row r="52" spans="1:26" hidden="1" x14ac:dyDescent="0.2">
      <c r="A52" s="156" t="s">
        <v>575</v>
      </c>
      <c r="B52" s="157"/>
      <c r="C52" s="157"/>
      <c r="D52" s="158"/>
      <c r="X52" t="s">
        <v>564</v>
      </c>
      <c r="Y52" s="6" t="str">
        <f>IF(AND(D53&lt;&gt;"",D25&lt;&gt;"",B58=1)=TRUE,D25-D53,"")</f>
        <v/>
      </c>
      <c r="Z52" s="6"/>
    </row>
    <row r="53" spans="1:26" ht="13.5" hidden="1" thickBot="1" x14ac:dyDescent="0.25">
      <c r="A53" s="1" t="s">
        <v>558</v>
      </c>
      <c r="B53" s="3">
        <f>B23</f>
        <v>0</v>
      </c>
      <c r="C53" s="2" t="s">
        <v>559</v>
      </c>
      <c r="D53" s="4">
        <f>D23+Y66</f>
        <v>0</v>
      </c>
      <c r="X53" t="s">
        <v>565</v>
      </c>
      <c r="Y53" s="6">
        <v>0.20832175925925925</v>
      </c>
      <c r="Z53" s="6"/>
    </row>
    <row r="54" spans="1:26" hidden="1" x14ac:dyDescent="0.2">
      <c r="X54" t="s">
        <v>560</v>
      </c>
      <c r="Y54" s="6">
        <v>0.58334490740740741</v>
      </c>
      <c r="Z54" s="6"/>
    </row>
    <row r="55" spans="1:26" hidden="1" x14ac:dyDescent="0.2">
      <c r="X55" t="s">
        <v>561</v>
      </c>
      <c r="Y55" s="5">
        <v>0.20832175925925925</v>
      </c>
    </row>
    <row r="56" spans="1:26" hidden="1" x14ac:dyDescent="0.2">
      <c r="X56" t="s">
        <v>571</v>
      </c>
      <c r="Y56" t="str">
        <f>IF(B58=1,IF(AND(Y52&gt;Y53,D53&lt;Y54,D25&gt;Y55)=TRUE,0.5,0),"")</f>
        <v/>
      </c>
    </row>
    <row r="57" spans="1:26" ht="13.5" hidden="1" thickBot="1" x14ac:dyDescent="0.25"/>
    <row r="58" spans="1:26" ht="13.5" hidden="1" thickBot="1" x14ac:dyDescent="0.25">
      <c r="A58" t="s">
        <v>562</v>
      </c>
      <c r="B58" t="str">
        <f>IF(AND(B53&lt;&gt;"",B25&lt;&gt;"")=TRUE,B25-B53+1,"")</f>
        <v/>
      </c>
      <c r="X58" t="s">
        <v>567</v>
      </c>
      <c r="Y58" s="6">
        <v>0.91666666666666663</v>
      </c>
      <c r="Z58" s="6">
        <v>0.58332175925925933</v>
      </c>
    </row>
    <row r="59" spans="1:26" ht="13.5" hidden="1" thickBot="1" x14ac:dyDescent="0.25">
      <c r="A59" t="s">
        <v>563</v>
      </c>
      <c r="B59" t="e">
        <f>IF(B58=1,Y56,Y63)</f>
        <v>#VALUE!</v>
      </c>
      <c r="X59" t="s">
        <v>566</v>
      </c>
      <c r="Y59">
        <f>IF(D53&gt;Y58,-1,IF(D53&gt;Z58,-0.5,0))</f>
        <v>0</v>
      </c>
    </row>
    <row r="60" spans="1:26" ht="13.5" hidden="1" thickBot="1" x14ac:dyDescent="0.25">
      <c r="A60" t="s">
        <v>573</v>
      </c>
      <c r="B60">
        <v>1</v>
      </c>
    </row>
    <row r="61" spans="1:26" x14ac:dyDescent="0.2">
      <c r="A61" s="71" t="s">
        <v>563</v>
      </c>
      <c r="B61" s="76" t="s">
        <v>549</v>
      </c>
      <c r="C61" s="72" t="s">
        <v>538</v>
      </c>
      <c r="X61" t="s">
        <v>1490</v>
      </c>
      <c r="Y61">
        <f>IF(AND(D25&gt;Y31,E25="Sí")=TRUE,0,IF(D25&gt;AA31,-0.5,IF(D25&lt;Z31,-1)))</f>
        <v>-1</v>
      </c>
    </row>
    <row r="62" spans="1:26" x14ac:dyDescent="0.2">
      <c r="A62" s="15" t="s">
        <v>576</v>
      </c>
      <c r="B62" s="88">
        <f>AD17+AD24</f>
        <v>0</v>
      </c>
      <c r="C62" s="74">
        <f>IF(B62&gt;0,VLOOKUP(B11,D.Nacionales!A:C,3,FALSE)*B62,0)</f>
        <v>0</v>
      </c>
    </row>
    <row r="63" spans="1:26" ht="13.5" thickBot="1" x14ac:dyDescent="0.25">
      <c r="A63" s="1" t="s">
        <v>577</v>
      </c>
      <c r="B63" s="89">
        <f>AD19</f>
        <v>0</v>
      </c>
      <c r="C63" s="78">
        <f>IF(B63&gt;0,VLOOKUP(B16,D.Extranjeras!A:E,Internacional!B11+1,FALSE)*Internacional!B63,0)</f>
        <v>0</v>
      </c>
      <c r="X63" t="s">
        <v>572</v>
      </c>
      <c r="Y63" t="e">
        <f>IF(B58&gt;1,B58+Y59+Y61,"")</f>
        <v>#VALUE!</v>
      </c>
    </row>
    <row r="64" spans="1:26" x14ac:dyDescent="0.2">
      <c r="A64" s="71" t="s">
        <v>573</v>
      </c>
      <c r="B64" s="90"/>
      <c r="C64" s="73"/>
    </row>
    <row r="65" spans="1:25" x14ac:dyDescent="0.2">
      <c r="A65" s="15" t="s">
        <v>576</v>
      </c>
      <c r="B65" s="91">
        <f>B62</f>
        <v>0</v>
      </c>
      <c r="C65" s="25">
        <f>IF(B65&gt;0,IF(B65&gt;B62,C62,B65*VLOOKUP(B11,D.Nacionales!A:C,3,0)),0)</f>
        <v>0</v>
      </c>
      <c r="D65" s="202" t="str">
        <f>IF(B65&gt;B62,"El importe supera el máximo permitido, se reduce","")</f>
        <v/>
      </c>
      <c r="E65" s="138"/>
      <c r="F65" s="138"/>
      <c r="G65" s="138"/>
    </row>
    <row r="66" spans="1:25" ht="13.5" thickBot="1" x14ac:dyDescent="0.25">
      <c r="A66" s="1" t="s">
        <v>577</v>
      </c>
      <c r="B66" s="92">
        <f>B63</f>
        <v>0</v>
      </c>
      <c r="C66" s="78">
        <f>IF(B66&gt;0,IF(B66&gt;B63,C63,B66*VLOOKUP(B16,D.Extranjeras!A:E,Internacional!B11+1,0)),0)</f>
        <v>0</v>
      </c>
      <c r="D66" s="202" t="str">
        <f>IF(B66&gt;B63,"El importe supera el máximo permitido, se reduce","")</f>
        <v/>
      </c>
      <c r="E66" s="138"/>
      <c r="F66" s="138"/>
      <c r="G66" s="138"/>
      <c r="X66" t="s">
        <v>578</v>
      </c>
      <c r="Y66" s="5">
        <v>0</v>
      </c>
    </row>
    <row r="67" spans="1:25" x14ac:dyDescent="0.2">
      <c r="A67" s="52"/>
      <c r="B67" s="80"/>
      <c r="C67" s="93"/>
      <c r="D67" s="82"/>
      <c r="E67" s="79"/>
      <c r="F67" s="79"/>
      <c r="G67" s="79"/>
      <c r="Y67" s="5"/>
    </row>
    <row r="68" spans="1:25" ht="13.5" thickBot="1" x14ac:dyDescent="0.25">
      <c r="A68" s="52"/>
      <c r="B68" s="80"/>
      <c r="C68" s="81"/>
      <c r="D68" s="82"/>
      <c r="E68" s="79"/>
      <c r="F68" s="79"/>
      <c r="G68" s="79"/>
      <c r="Y68" s="5"/>
    </row>
    <row r="69" spans="1:25" x14ac:dyDescent="0.2">
      <c r="A69" s="173" t="s">
        <v>1474</v>
      </c>
      <c r="B69" s="174"/>
      <c r="C69" s="174"/>
      <c r="D69" s="154" t="s">
        <v>197</v>
      </c>
      <c r="E69" s="154"/>
      <c r="F69" s="154" t="s">
        <v>203</v>
      </c>
      <c r="G69" s="155"/>
      <c r="X69" t="s">
        <v>569</v>
      </c>
      <c r="Y69" t="b">
        <f>IF(AND(D62&gt;Y67,E62="Sí")=TRUE,0,IF(D62&gt;AA67,-0.5,IF(D62&lt;Z67,-1)))</f>
        <v>0</v>
      </c>
    </row>
    <row r="70" spans="1:25" x14ac:dyDescent="0.2">
      <c r="A70" s="62" t="s">
        <v>199</v>
      </c>
      <c r="B70" s="63" t="s">
        <v>200</v>
      </c>
      <c r="C70" s="63" t="s">
        <v>201</v>
      </c>
      <c r="D70" s="63" t="s">
        <v>202</v>
      </c>
      <c r="E70" s="63" t="s">
        <v>198</v>
      </c>
      <c r="F70" s="63" t="s">
        <v>202</v>
      </c>
      <c r="G70" s="64" t="s">
        <v>198</v>
      </c>
    </row>
    <row r="71" spans="1:25" x14ac:dyDescent="0.2">
      <c r="A71" s="41"/>
      <c r="B71" s="42"/>
      <c r="C71" s="42" t="str">
        <f>IF(AND(A71&lt;&gt;"",B71&lt;&gt;"")=TRUE,VLOOKUP(CONCATENATE(A71,"-hasta-",B71),Distancias!C:D,2,FALSE),"")</f>
        <v/>
      </c>
      <c r="D71" s="69"/>
      <c r="E71" s="50"/>
      <c r="F71" s="69"/>
      <c r="G71" s="51"/>
      <c r="X71" t="s">
        <v>572</v>
      </c>
      <c r="Y71" t="str">
        <f>IF(B64&gt;1,B64+Y65+Y69,"")</f>
        <v/>
      </c>
    </row>
    <row r="72" spans="1:25" x14ac:dyDescent="0.2">
      <c r="A72" s="41"/>
      <c r="B72" s="42"/>
      <c r="C72" s="42" t="str">
        <f>IF(AND(A72&lt;&gt;"",B72&lt;&gt;"")=TRUE,VLOOKUP(CONCATENATE(A72,"-hasta-",B72),Distancias!C:D,2,FALSE),"")</f>
        <v/>
      </c>
      <c r="D72" s="69"/>
      <c r="E72" s="50"/>
      <c r="F72" s="69"/>
      <c r="G72" s="51"/>
    </row>
    <row r="73" spans="1:25" x14ac:dyDescent="0.2">
      <c r="A73" s="41"/>
      <c r="B73" s="42"/>
      <c r="C73" s="42" t="str">
        <f>IF(AND(A73&lt;&gt;"",B73&lt;&gt;"")=TRUE,VLOOKUP(CONCATENATE(A73,"-hasta-",B73),Distancias!C:D,2,FALSE),"")</f>
        <v/>
      </c>
      <c r="D73" s="69"/>
      <c r="E73" s="42"/>
      <c r="F73" s="69"/>
      <c r="G73" s="43"/>
    </row>
    <row r="74" spans="1:25" x14ac:dyDescent="0.2">
      <c r="A74" s="41"/>
      <c r="B74" s="42"/>
      <c r="C74" s="42" t="str">
        <f>IF(AND(A74&lt;&gt;"",B74&lt;&gt;"")=TRUE,VLOOKUP(CONCATENATE(A74,"-hasta-",B74),Distancias!C:D,2,FALSE),"")</f>
        <v/>
      </c>
      <c r="D74" s="69"/>
      <c r="E74" s="42"/>
      <c r="F74" s="69"/>
      <c r="G74" s="43"/>
    </row>
    <row r="75" spans="1:25" x14ac:dyDescent="0.2">
      <c r="A75" s="41"/>
      <c r="B75" s="42"/>
      <c r="C75" s="42" t="str">
        <f>IF(AND(A75&lt;&gt;"",B75&lt;&gt;"")=TRUE,VLOOKUP(CONCATENATE(A75,"-hasta-",B75),Distancias!C:D,2,FALSE),"")</f>
        <v/>
      </c>
      <c r="D75" s="69"/>
      <c r="E75" s="42"/>
      <c r="F75" s="69"/>
      <c r="G75" s="43"/>
    </row>
    <row r="76" spans="1:25" x14ac:dyDescent="0.2">
      <c r="A76" s="41"/>
      <c r="B76" s="42"/>
      <c r="C76" s="42" t="str">
        <f>IF(AND(A76&lt;&gt;"",B76&lt;&gt;"")=TRUE,VLOOKUP(CONCATENATE(A76,"-hasta-",B76),Distancias!C:D,2,FALSE),"")</f>
        <v/>
      </c>
      <c r="D76" s="69"/>
      <c r="E76" s="42"/>
      <c r="F76" s="69"/>
      <c r="G76" s="43"/>
    </row>
    <row r="77" spans="1:25" x14ac:dyDescent="0.2">
      <c r="A77" s="41"/>
      <c r="B77" s="42"/>
      <c r="C77" s="42" t="str">
        <f>IF(AND(A77&lt;&gt;"",B77&lt;&gt;"")=TRUE,VLOOKUP(CONCATENATE(A77,"-hasta-",B77),Distancias!C:D,2,FALSE),"")</f>
        <v/>
      </c>
      <c r="D77" s="69"/>
      <c r="E77" s="42"/>
      <c r="F77" s="69"/>
      <c r="G77" s="43"/>
    </row>
    <row r="78" spans="1:25" x14ac:dyDescent="0.2">
      <c r="A78" s="41"/>
      <c r="B78" s="42"/>
      <c r="C78" s="42" t="str">
        <f>IF(AND(A78&lt;&gt;"",B78&lt;&gt;"")=TRUE,VLOOKUP(CONCATENATE(A78,"-hasta-",B78),Distancias!C:D,2,FALSE),"")</f>
        <v/>
      </c>
      <c r="D78" s="69"/>
      <c r="E78" s="42"/>
      <c r="F78" s="69"/>
      <c r="G78" s="43"/>
    </row>
    <row r="79" spans="1:25" x14ac:dyDescent="0.2">
      <c r="A79" s="41"/>
      <c r="B79" s="42"/>
      <c r="C79" s="42" t="str">
        <f>IF(AND(A79&lt;&gt;"",B79&lt;&gt;"")=TRUE,VLOOKUP(CONCATENATE(A79,"-hasta-",B79),Distancias!C:D,2,FALSE),"")</f>
        <v/>
      </c>
      <c r="D79" s="69"/>
      <c r="E79" s="42"/>
      <c r="F79" s="69"/>
      <c r="G79" s="43"/>
    </row>
    <row r="80" spans="1:25" ht="13.5" thickBot="1" x14ac:dyDescent="0.25">
      <c r="A80" s="44"/>
      <c r="B80" s="45"/>
      <c r="C80" s="45" t="str">
        <f>IF(AND(A80&lt;&gt;"",B80&lt;&gt;"")=TRUE,VLOOKUP(CONCATENATE(A80,"-hasta-",B80),Distancias!C:D,2,FALSE),"")</f>
        <v/>
      </c>
      <c r="D80" s="70"/>
      <c r="E80" s="45"/>
      <c r="F80" s="70"/>
      <c r="G80" s="46"/>
    </row>
    <row r="81" spans="1:25" x14ac:dyDescent="0.2">
      <c r="B81" s="21" t="s">
        <v>526</v>
      </c>
      <c r="C81">
        <f>SUM(C71:C80)</f>
        <v>0</v>
      </c>
    </row>
    <row r="82" spans="1:25" ht="13.5" thickBot="1" x14ac:dyDescent="0.25">
      <c r="A82" s="52"/>
      <c r="B82" s="80"/>
      <c r="C82" s="81"/>
      <c r="D82" s="82"/>
      <c r="E82" s="79"/>
      <c r="F82" s="79"/>
      <c r="G82" s="79"/>
      <c r="Y82" s="5"/>
    </row>
    <row r="83" spans="1:25" ht="13.5" thickBot="1" x14ac:dyDescent="0.25">
      <c r="B83" s="21"/>
      <c r="C83" s="162" t="s">
        <v>521</v>
      </c>
      <c r="D83" s="163"/>
    </row>
    <row r="84" spans="1:25" x14ac:dyDescent="0.2">
      <c r="A84" s="22" t="s">
        <v>543</v>
      </c>
      <c r="B84" s="23" t="s">
        <v>538</v>
      </c>
      <c r="C84" s="61" t="s">
        <v>519</v>
      </c>
      <c r="D84" s="61" t="s">
        <v>520</v>
      </c>
    </row>
    <row r="85" spans="1:25" ht="13.5" thickBot="1" x14ac:dyDescent="0.25">
      <c r="A85" s="15" t="s">
        <v>544</v>
      </c>
      <c r="B85" s="25" t="str">
        <f>IF(C81&gt;0,VLOOKUP(B11,D.Nacionales!A:G,5,FALSE)*C81,"")</f>
        <v/>
      </c>
      <c r="C85" s="26" t="str">
        <f>IF(B85&lt;&gt;"",B85-D85,"")</f>
        <v/>
      </c>
      <c r="D85" s="26" t="str">
        <f>IF(C81&gt;0,VLOOKUP(B11,D.Nacionales!A:G,7,FALSE)*C81,"")</f>
        <v/>
      </c>
    </row>
    <row r="86" spans="1:25" x14ac:dyDescent="0.2">
      <c r="A86" s="41"/>
      <c r="B86" s="47"/>
    </row>
    <row r="87" spans="1:25" x14ac:dyDescent="0.2">
      <c r="A87" s="41"/>
      <c r="B87" s="47"/>
    </row>
    <row r="88" spans="1:25" x14ac:dyDescent="0.2">
      <c r="A88" s="41"/>
      <c r="B88" s="47"/>
    </row>
    <row r="89" spans="1:25" x14ac:dyDescent="0.2">
      <c r="A89" s="41"/>
      <c r="B89" s="47"/>
    </row>
    <row r="90" spans="1:25" x14ac:dyDescent="0.2">
      <c r="A90" s="41"/>
      <c r="B90" s="47"/>
    </row>
    <row r="91" spans="1:25" x14ac:dyDescent="0.2">
      <c r="A91" s="41"/>
      <c r="B91" s="47"/>
    </row>
    <row r="92" spans="1:25" x14ac:dyDescent="0.2">
      <c r="A92" s="41"/>
      <c r="B92" s="47"/>
    </row>
    <row r="93" spans="1:25" x14ac:dyDescent="0.2">
      <c r="A93" s="41"/>
      <c r="B93" s="47"/>
    </row>
    <row r="94" spans="1:25" ht="13.5" thickBot="1" x14ac:dyDescent="0.25">
      <c r="A94" s="44"/>
      <c r="B94" s="48"/>
    </row>
    <row r="95" spans="1:25" x14ac:dyDescent="0.2">
      <c r="A95" s="21" t="s">
        <v>545</v>
      </c>
      <c r="B95" s="30">
        <f>SUM(B85:B94)</f>
        <v>0</v>
      </c>
    </row>
    <row r="96" spans="1:25" ht="13.5" thickBot="1" x14ac:dyDescent="0.25">
      <c r="B96" s="21"/>
    </row>
    <row r="97" spans="1:7" ht="13.5" thickBot="1" x14ac:dyDescent="0.25">
      <c r="A97" s="203" t="s">
        <v>540</v>
      </c>
      <c r="B97" s="204"/>
      <c r="C97" s="205"/>
    </row>
    <row r="98" spans="1:7" ht="13.5" thickBot="1" x14ac:dyDescent="0.25">
      <c r="A98" s="83" t="s">
        <v>1475</v>
      </c>
      <c r="B98" s="86" t="s">
        <v>538</v>
      </c>
      <c r="C98" s="84" t="s">
        <v>541</v>
      </c>
    </row>
    <row r="99" spans="1:7" ht="13.5" thickBot="1" x14ac:dyDescent="0.25">
      <c r="A99" s="85"/>
      <c r="B99" s="86"/>
      <c r="C99" s="87" t="str">
        <f>IF(B34&lt;&gt;0,VLOOKUP(B11,D.Nacionales!A:D,4,0)*(B34),"")</f>
        <v/>
      </c>
      <c r="D99" s="186" t="str">
        <f>IF(B99&gt;C99,"El importe supera el máximo permitido, se reduce","")</f>
        <v/>
      </c>
      <c r="E99" s="187"/>
      <c r="F99" s="187"/>
      <c r="G99" s="187"/>
    </row>
    <row r="100" spans="1:7" ht="13.5" thickBot="1" x14ac:dyDescent="0.25">
      <c r="A100" s="85" t="s">
        <v>1476</v>
      </c>
      <c r="B100" s="86" t="s">
        <v>538</v>
      </c>
      <c r="C100" s="84" t="s">
        <v>541</v>
      </c>
      <c r="D100" s="188"/>
      <c r="E100" s="189"/>
      <c r="F100" s="189"/>
      <c r="G100" s="189"/>
    </row>
    <row r="101" spans="1:7" ht="13.5" thickBot="1" x14ac:dyDescent="0.25">
      <c r="A101" s="41"/>
      <c r="B101" s="47"/>
      <c r="C101" s="28">
        <f>IF(B35&lt;&gt;0,VLOOKUP(B16,D.Extranjeras!A:I,5+B11)*(B35),0)</f>
        <v>0</v>
      </c>
      <c r="D101" s="186" t="str">
        <f>IF(B101&gt;C101,"El importe supera el máximo permitido, se reduce","")</f>
        <v/>
      </c>
      <c r="E101" s="187"/>
      <c r="F101" s="187"/>
      <c r="G101" s="187"/>
    </row>
    <row r="102" spans="1:7" ht="13.5" thickBot="1" x14ac:dyDescent="0.25">
      <c r="A102" s="24" t="s">
        <v>542</v>
      </c>
      <c r="B102" s="29">
        <f>IF(B99&gt;C99,C99,B99)+IF(B101&gt;C101,C101,B101)</f>
        <v>0</v>
      </c>
      <c r="C102" s="37"/>
      <c r="D102" s="188"/>
      <c r="E102" s="189"/>
      <c r="F102" s="189"/>
      <c r="G102" s="189"/>
    </row>
    <row r="103" spans="1:7" ht="13.5" thickBot="1" x14ac:dyDescent="0.25">
      <c r="D103" s="75"/>
      <c r="E103" s="75"/>
      <c r="F103" s="75"/>
      <c r="G103" s="75"/>
    </row>
    <row r="104" spans="1:7" x14ac:dyDescent="0.2">
      <c r="A104" s="22" t="s">
        <v>537</v>
      </c>
      <c r="B104" s="23" t="s">
        <v>538</v>
      </c>
    </row>
    <row r="105" spans="1:7" ht="13.5" thickBot="1" x14ac:dyDescent="0.25">
      <c r="A105" s="41"/>
      <c r="B105" s="47"/>
    </row>
    <row r="106" spans="1:7" x14ac:dyDescent="0.2">
      <c r="A106" s="41"/>
      <c r="B106" s="47"/>
      <c r="D106" s="190" t="s">
        <v>1840</v>
      </c>
      <c r="E106" s="191"/>
      <c r="F106" s="191"/>
      <c r="G106" s="192"/>
    </row>
    <row r="107" spans="1:7" x14ac:dyDescent="0.2">
      <c r="A107" s="41"/>
      <c r="B107" s="47"/>
      <c r="D107" s="193"/>
      <c r="E107" s="194"/>
      <c r="F107" s="194"/>
      <c r="G107" s="195"/>
    </row>
    <row r="108" spans="1:7" x14ac:dyDescent="0.2">
      <c r="A108" s="41"/>
      <c r="B108" s="47"/>
      <c r="D108" s="53"/>
      <c r="E108" s="52"/>
      <c r="F108" s="52"/>
      <c r="G108" s="54"/>
    </row>
    <row r="109" spans="1:7" x14ac:dyDescent="0.2">
      <c r="A109" s="41"/>
      <c r="B109" s="47"/>
      <c r="D109" s="53" t="s">
        <v>516</v>
      </c>
      <c r="E109" s="160"/>
      <c r="F109" s="160"/>
      <c r="G109" s="183"/>
    </row>
    <row r="110" spans="1:7" x14ac:dyDescent="0.2">
      <c r="A110" s="41"/>
      <c r="B110" s="47"/>
      <c r="D110" s="53"/>
      <c r="E110" s="52"/>
      <c r="F110" s="52"/>
      <c r="G110" s="54"/>
    </row>
    <row r="111" spans="1:7" x14ac:dyDescent="0.2">
      <c r="A111" s="41"/>
      <c r="B111" s="47"/>
      <c r="D111" s="53"/>
      <c r="E111" s="52"/>
      <c r="F111" s="52"/>
      <c r="G111" s="54"/>
    </row>
    <row r="112" spans="1:7" x14ac:dyDescent="0.2">
      <c r="A112" s="41"/>
      <c r="B112" s="47"/>
      <c r="D112" s="53"/>
      <c r="E112" s="52"/>
      <c r="F112" s="52"/>
      <c r="G112" s="54"/>
    </row>
    <row r="113" spans="1:7" x14ac:dyDescent="0.2">
      <c r="A113" s="41"/>
      <c r="B113" s="47"/>
      <c r="D113" s="53"/>
      <c r="E113" s="52"/>
      <c r="F113" s="52"/>
      <c r="G113" s="54"/>
    </row>
    <row r="114" spans="1:7" ht="13.5" thickBot="1" x14ac:dyDescent="0.25">
      <c r="A114" s="44"/>
      <c r="B114" s="48"/>
      <c r="D114" s="53" t="s">
        <v>518</v>
      </c>
      <c r="E114" s="145"/>
      <c r="F114" s="145"/>
      <c r="G114" s="196"/>
    </row>
    <row r="115" spans="1:7" ht="13.5" thickBot="1" x14ac:dyDescent="0.25">
      <c r="A115" s="21" t="s">
        <v>539</v>
      </c>
      <c r="B115" s="27">
        <f>SUM(B105:B114)</f>
        <v>0</v>
      </c>
      <c r="D115" s="55"/>
      <c r="E115" s="36"/>
      <c r="F115" s="36"/>
      <c r="G115" s="37"/>
    </row>
    <row r="117" spans="1:7" ht="13.5" thickBot="1" x14ac:dyDescent="0.25"/>
    <row r="118" spans="1:7" x14ac:dyDescent="0.2">
      <c r="A118" s="22" t="s">
        <v>555</v>
      </c>
      <c r="B118" s="23" t="s">
        <v>538</v>
      </c>
      <c r="D118" s="190" t="s">
        <v>517</v>
      </c>
      <c r="E118" s="197"/>
      <c r="F118" s="197"/>
      <c r="G118" s="198"/>
    </row>
    <row r="119" spans="1:7" x14ac:dyDescent="0.2">
      <c r="A119" s="15" t="s">
        <v>550</v>
      </c>
      <c r="B119" s="25">
        <f>C65+C66</f>
        <v>0</v>
      </c>
      <c r="D119" s="199"/>
      <c r="E119" s="200"/>
      <c r="F119" s="200"/>
      <c r="G119" s="201"/>
    </row>
    <row r="120" spans="1:7" x14ac:dyDescent="0.2">
      <c r="A120" s="15" t="s">
        <v>551</v>
      </c>
      <c r="B120" s="25">
        <f>B95</f>
        <v>0</v>
      </c>
      <c r="D120" s="53"/>
      <c r="E120" s="52"/>
      <c r="F120" s="52"/>
      <c r="G120" s="54"/>
    </row>
    <row r="121" spans="1:7" x14ac:dyDescent="0.2">
      <c r="A121" s="15" t="s">
        <v>552</v>
      </c>
      <c r="B121" s="25">
        <f>B102</f>
        <v>0</v>
      </c>
      <c r="D121" s="53" t="s">
        <v>516</v>
      </c>
      <c r="E121" s="160"/>
      <c r="F121" s="160"/>
      <c r="G121" s="183"/>
    </row>
    <row r="122" spans="1:7" x14ac:dyDescent="0.2">
      <c r="A122" s="15" t="s">
        <v>553</v>
      </c>
      <c r="B122" s="25">
        <f>B115</f>
        <v>0</v>
      </c>
      <c r="D122" s="53"/>
      <c r="E122" s="52"/>
      <c r="F122" s="52"/>
      <c r="G122" s="54"/>
    </row>
    <row r="123" spans="1:7" ht="13.5" thickBot="1" x14ac:dyDescent="0.25">
      <c r="A123" s="24" t="s">
        <v>554</v>
      </c>
      <c r="B123" s="29">
        <f>SUM(B119:B122)</f>
        <v>0</v>
      </c>
      <c r="D123" s="53"/>
      <c r="E123" s="52"/>
      <c r="F123" s="52"/>
      <c r="G123" s="54"/>
    </row>
    <row r="124" spans="1:7" x14ac:dyDescent="0.2">
      <c r="D124" s="53"/>
      <c r="E124" s="52"/>
      <c r="F124" s="52"/>
      <c r="G124" s="54"/>
    </row>
    <row r="125" spans="1:7" x14ac:dyDescent="0.2">
      <c r="A125" s="21" t="s">
        <v>556</v>
      </c>
      <c r="B125" s="49">
        <v>0</v>
      </c>
      <c r="D125" s="53"/>
      <c r="E125" s="52"/>
      <c r="F125" s="52"/>
      <c r="G125" s="54"/>
    </row>
    <row r="126" spans="1:7" x14ac:dyDescent="0.2">
      <c r="D126" s="53" t="s">
        <v>518</v>
      </c>
      <c r="E126" s="161"/>
      <c r="F126" s="184"/>
      <c r="G126" s="185"/>
    </row>
    <row r="127" spans="1:7" ht="13.5" thickBot="1" x14ac:dyDescent="0.25">
      <c r="A127" s="21" t="s">
        <v>557</v>
      </c>
      <c r="B127" s="31">
        <f>B123-B125</f>
        <v>0</v>
      </c>
      <c r="D127" s="55"/>
      <c r="E127" s="36"/>
      <c r="F127" s="36"/>
      <c r="G127" s="37"/>
    </row>
  </sheetData>
  <mergeCells count="25">
    <mergeCell ref="A6:G8"/>
    <mergeCell ref="E121:G121"/>
    <mergeCell ref="E126:G126"/>
    <mergeCell ref="D69:E69"/>
    <mergeCell ref="F69:G69"/>
    <mergeCell ref="D101:G102"/>
    <mergeCell ref="D99:G100"/>
    <mergeCell ref="D106:G107"/>
    <mergeCell ref="E109:G109"/>
    <mergeCell ref="E114:G114"/>
    <mergeCell ref="D118:G119"/>
    <mergeCell ref="D66:G66"/>
    <mergeCell ref="D65:G65"/>
    <mergeCell ref="C83:D83"/>
    <mergeCell ref="A69:C69"/>
    <mergeCell ref="A97:C97"/>
    <mergeCell ref="B16:D16"/>
    <mergeCell ref="B10:E10"/>
    <mergeCell ref="A13:G14"/>
    <mergeCell ref="A52:D52"/>
    <mergeCell ref="A24:D24"/>
    <mergeCell ref="A18:D18"/>
    <mergeCell ref="A20:D20"/>
    <mergeCell ref="A38:D38"/>
    <mergeCell ref="A22:D22"/>
  </mergeCells>
  <phoneticPr fontId="3" type="noConversion"/>
  <conditionalFormatting sqref="A105:B114 E109:G109 E114:G114 A86:B94 A99:B101 A13:G14 B16:D16 B10:E10 B11 A71:G80 B98">
    <cfRule type="cellIs" dxfId="0" priority="1" stopIfTrue="1" operator="equal">
      <formula>""</formula>
    </cfRule>
  </conditionalFormatting>
  <dataValidations count="4">
    <dataValidation type="list" allowBlank="1" showInputMessage="1" showErrorMessage="1" sqref="E25 W25 W42" xr:uid="{00000000-0002-0000-0200-000000000000}">
      <formula1>"Sí,No"</formula1>
    </dataValidation>
    <dataValidation type="list" allowBlank="1" showInputMessage="1" showErrorMessage="1" sqref="B16" xr:uid="{00000000-0002-0000-0200-000001000000}">
      <formula1>paises</formula1>
    </dataValidation>
    <dataValidation type="list" allowBlank="1" showInputMessage="1" showErrorMessage="1" sqref="B10:E10" xr:uid="{00000000-0002-0000-0200-000002000000}">
      <formula1>nombre</formula1>
    </dataValidation>
    <dataValidation type="list" allowBlank="1" showInputMessage="1" showErrorMessage="1" sqref="A71:B80" xr:uid="{00000000-0002-0000-0200-000003000000}">
      <formula1>municipio</formula1>
    </dataValidation>
  </dataValidations>
  <pageMargins left="0.75" right="0.75" top="1" bottom="1" header="0" footer="0"/>
  <pageSetup paperSize="9" scale="5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5"/>
  <sheetViews>
    <sheetView workbookViewId="0">
      <selection activeCell="C3" sqref="C3"/>
    </sheetView>
  </sheetViews>
  <sheetFormatPr baseColWidth="10" defaultRowHeight="12.75" x14ac:dyDescent="0.2"/>
  <cols>
    <col min="1" max="1" width="11.42578125" style="99"/>
    <col min="2" max="2" width="57.42578125" customWidth="1"/>
    <col min="3" max="4" width="11.42578125" style="12"/>
  </cols>
  <sheetData>
    <row r="1" spans="1:7" x14ac:dyDescent="0.2">
      <c r="A1" s="97" t="s">
        <v>580</v>
      </c>
      <c r="B1" s="8" t="s">
        <v>581</v>
      </c>
      <c r="C1" s="10" t="s">
        <v>592</v>
      </c>
      <c r="D1" s="10" t="s">
        <v>591</v>
      </c>
      <c r="E1" t="s">
        <v>544</v>
      </c>
      <c r="F1" t="s">
        <v>546</v>
      </c>
      <c r="G1" t="s">
        <v>547</v>
      </c>
    </row>
    <row r="2" spans="1:7" ht="38.25" x14ac:dyDescent="0.2">
      <c r="A2" s="98" t="s">
        <v>582</v>
      </c>
      <c r="B2" s="9" t="s">
        <v>583</v>
      </c>
      <c r="C2" s="11">
        <v>53.34</v>
      </c>
      <c r="D2" s="11">
        <v>102.56</v>
      </c>
      <c r="E2">
        <v>0.22</v>
      </c>
      <c r="F2">
        <v>0.19</v>
      </c>
      <c r="G2">
        <v>0.03</v>
      </c>
    </row>
    <row r="3" spans="1:7" ht="51" x14ac:dyDescent="0.2">
      <c r="A3" s="98" t="s">
        <v>584</v>
      </c>
      <c r="B3" s="9" t="s">
        <v>585</v>
      </c>
      <c r="C3" s="11">
        <v>37.4</v>
      </c>
      <c r="D3" s="11">
        <v>65.97</v>
      </c>
      <c r="E3">
        <v>0.22</v>
      </c>
      <c r="F3">
        <v>0.19</v>
      </c>
      <c r="G3">
        <v>0.03</v>
      </c>
    </row>
    <row r="4" spans="1:7" ht="51" x14ac:dyDescent="0.2">
      <c r="A4" s="98" t="s">
        <v>586</v>
      </c>
      <c r="B4" s="9" t="s">
        <v>587</v>
      </c>
      <c r="C4" s="11">
        <v>28.21</v>
      </c>
      <c r="D4" s="11">
        <v>48.92</v>
      </c>
      <c r="E4">
        <v>0.22</v>
      </c>
      <c r="F4">
        <v>0.19</v>
      </c>
      <c r="G4">
        <v>0.03</v>
      </c>
    </row>
    <row r="5" spans="1:7" x14ac:dyDescent="0.2">
      <c r="A5" s="98" t="s">
        <v>588</v>
      </c>
      <c r="B5" s="9" t="s">
        <v>589</v>
      </c>
      <c r="C5" s="11">
        <v>37.4</v>
      </c>
      <c r="D5" s="11">
        <v>65.97</v>
      </c>
      <c r="E5">
        <v>0.22</v>
      </c>
      <c r="F5">
        <v>0.19</v>
      </c>
      <c r="G5">
        <v>0.03</v>
      </c>
    </row>
  </sheetData>
  <phoneticPr fontId="3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I100"/>
  <sheetViews>
    <sheetView workbookViewId="0">
      <selection activeCell="A2" sqref="A2"/>
    </sheetView>
  </sheetViews>
  <sheetFormatPr baseColWidth="10" defaultRowHeight="12.75" x14ac:dyDescent="0.2"/>
  <cols>
    <col min="1" max="1" width="21.42578125" bestFit="1" customWidth="1"/>
    <col min="2" max="2" width="9.28515625" style="77" bestFit="1" customWidth="1"/>
    <col min="3" max="5" width="8.28515625" style="77" bestFit="1" customWidth="1"/>
    <col min="6" max="9" width="9.28515625" style="77" bestFit="1" customWidth="1"/>
  </cols>
  <sheetData>
    <row r="1" spans="1:9" x14ac:dyDescent="0.2">
      <c r="B1" s="206" t="s">
        <v>590</v>
      </c>
      <c r="C1" s="206"/>
      <c r="D1" s="206"/>
      <c r="E1" s="206"/>
      <c r="F1" s="206" t="s">
        <v>591</v>
      </c>
      <c r="G1" s="206"/>
      <c r="H1" s="206"/>
      <c r="I1" s="206"/>
    </row>
    <row r="2" spans="1:9" x14ac:dyDescent="0.2">
      <c r="A2" t="s">
        <v>593</v>
      </c>
      <c r="B2" s="96" t="s">
        <v>582</v>
      </c>
      <c r="C2" s="96" t="s">
        <v>584</v>
      </c>
      <c r="D2" s="96" t="s">
        <v>586</v>
      </c>
      <c r="E2" s="96" t="s">
        <v>588</v>
      </c>
      <c r="F2" s="96" t="s">
        <v>582</v>
      </c>
      <c r="G2" s="96" t="s">
        <v>584</v>
      </c>
      <c r="H2" s="96" t="s">
        <v>586</v>
      </c>
      <c r="I2" s="96" t="s">
        <v>588</v>
      </c>
    </row>
    <row r="3" spans="1:9" x14ac:dyDescent="0.2">
      <c r="A3" t="s">
        <v>594</v>
      </c>
      <c r="B3" s="77">
        <v>68.52</v>
      </c>
      <c r="C3" s="77">
        <v>59.5</v>
      </c>
      <c r="D3" s="77">
        <v>55.5</v>
      </c>
      <c r="E3" s="77">
        <f>C3</f>
        <v>59.5</v>
      </c>
      <c r="F3" s="77">
        <v>155.66</v>
      </c>
      <c r="G3" s="77">
        <v>132.82</v>
      </c>
      <c r="H3" s="77">
        <v>117.2</v>
      </c>
      <c r="I3" s="77">
        <f>G3</f>
        <v>132.82</v>
      </c>
    </row>
    <row r="4" spans="1:9" x14ac:dyDescent="0.2">
      <c r="A4" t="s">
        <v>597</v>
      </c>
      <c r="B4" s="77">
        <v>44.47</v>
      </c>
      <c r="C4" s="77">
        <v>37.86</v>
      </c>
      <c r="D4" s="77">
        <v>34.86</v>
      </c>
      <c r="E4" s="77">
        <f t="shared" ref="E4:E67" si="0">C4</f>
        <v>37.86</v>
      </c>
      <c r="F4" s="77">
        <v>54.69</v>
      </c>
      <c r="G4" s="77">
        <v>46.88</v>
      </c>
      <c r="H4" s="77">
        <v>41.47</v>
      </c>
      <c r="I4" s="77">
        <f t="shared" ref="I4:I67" si="1">G4</f>
        <v>46.88</v>
      </c>
    </row>
    <row r="5" spans="1:9" x14ac:dyDescent="0.2">
      <c r="A5" t="s">
        <v>598</v>
      </c>
      <c r="B5" s="77">
        <v>66.709999999999994</v>
      </c>
      <c r="C5" s="77">
        <v>59.5</v>
      </c>
      <c r="D5" s="77">
        <v>55.89</v>
      </c>
      <c r="E5" s="77">
        <f t="shared" si="0"/>
        <v>59.5</v>
      </c>
      <c r="F5" s="77">
        <v>158.66999999999999</v>
      </c>
      <c r="G5" s="77">
        <v>135.22999999999999</v>
      </c>
      <c r="H5" s="77">
        <v>119</v>
      </c>
      <c r="I5" s="77">
        <f t="shared" si="1"/>
        <v>135.22999999999999</v>
      </c>
    </row>
    <row r="6" spans="1:9" x14ac:dyDescent="0.2">
      <c r="A6" t="s">
        <v>599</v>
      </c>
      <c r="B6" s="77">
        <v>60.7</v>
      </c>
      <c r="C6" s="77">
        <v>54.09</v>
      </c>
      <c r="D6" s="77">
        <v>50.49</v>
      </c>
      <c r="E6" s="77">
        <f t="shared" si="0"/>
        <v>54.09</v>
      </c>
      <c r="F6" s="77">
        <v>86.55</v>
      </c>
      <c r="G6" s="77">
        <v>73.92</v>
      </c>
      <c r="H6" s="77">
        <v>64.91</v>
      </c>
      <c r="I6" s="77">
        <f t="shared" si="1"/>
        <v>73.92</v>
      </c>
    </row>
    <row r="7" spans="1:9" x14ac:dyDescent="0.2">
      <c r="A7" t="s">
        <v>600</v>
      </c>
      <c r="B7" s="77">
        <v>51.09</v>
      </c>
      <c r="C7" s="77">
        <v>44.47</v>
      </c>
      <c r="D7" s="77">
        <v>42.07</v>
      </c>
      <c r="E7" s="77">
        <f t="shared" si="0"/>
        <v>44.47</v>
      </c>
      <c r="F7" s="77">
        <v>119</v>
      </c>
      <c r="G7" s="77">
        <v>101.57</v>
      </c>
      <c r="H7" s="77">
        <v>89.55</v>
      </c>
      <c r="I7" s="77">
        <f t="shared" si="1"/>
        <v>101.57</v>
      </c>
    </row>
    <row r="8" spans="1:9" x14ac:dyDescent="0.2">
      <c r="A8" t="s">
        <v>601</v>
      </c>
      <c r="B8" s="77">
        <v>64.91</v>
      </c>
      <c r="C8" s="77">
        <v>55.29</v>
      </c>
      <c r="D8" s="77">
        <v>50.49</v>
      </c>
      <c r="E8" s="77">
        <f t="shared" si="0"/>
        <v>55.29</v>
      </c>
      <c r="F8" s="77">
        <v>130.41999999999999</v>
      </c>
      <c r="G8" s="77">
        <v>111.19</v>
      </c>
      <c r="H8" s="77">
        <v>97.96</v>
      </c>
      <c r="I8" s="77">
        <f t="shared" si="1"/>
        <v>111.19</v>
      </c>
    </row>
    <row r="9" spans="1:9" x14ac:dyDescent="0.2">
      <c r="A9" t="s">
        <v>602</v>
      </c>
      <c r="B9" s="77">
        <v>57.1</v>
      </c>
      <c r="C9" s="77">
        <v>51.09</v>
      </c>
      <c r="D9" s="77">
        <v>48.08</v>
      </c>
      <c r="E9" s="77">
        <f t="shared" si="0"/>
        <v>51.09</v>
      </c>
      <c r="F9" s="77">
        <v>94.96</v>
      </c>
      <c r="G9" s="77">
        <v>81.14</v>
      </c>
      <c r="H9" s="77">
        <v>71.52</v>
      </c>
      <c r="I9" s="77">
        <f t="shared" si="1"/>
        <v>81.14</v>
      </c>
    </row>
    <row r="10" spans="1:9" x14ac:dyDescent="0.2">
      <c r="A10" t="s">
        <v>603</v>
      </c>
      <c r="B10" s="77">
        <v>66.11</v>
      </c>
      <c r="C10" s="77">
        <v>58.9</v>
      </c>
      <c r="D10" s="77">
        <v>55.29</v>
      </c>
      <c r="E10" s="77">
        <f t="shared" si="0"/>
        <v>58.9</v>
      </c>
      <c r="F10" s="77">
        <v>112.39</v>
      </c>
      <c r="G10" s="77">
        <v>95.56</v>
      </c>
      <c r="H10" s="77">
        <v>84.74</v>
      </c>
      <c r="I10" s="77">
        <f t="shared" si="1"/>
        <v>95.56</v>
      </c>
    </row>
    <row r="11" spans="1:9" x14ac:dyDescent="0.2">
      <c r="A11" t="s">
        <v>604</v>
      </c>
      <c r="B11" s="77">
        <v>91.35</v>
      </c>
      <c r="C11" s="77">
        <v>82.94</v>
      </c>
      <c r="D11" s="77">
        <v>78.73</v>
      </c>
      <c r="E11" s="77">
        <f t="shared" si="0"/>
        <v>82.94</v>
      </c>
      <c r="F11" s="77">
        <v>174.29</v>
      </c>
      <c r="G11" s="77">
        <v>148.44999999999999</v>
      </c>
      <c r="H11" s="77">
        <v>131.02000000000001</v>
      </c>
      <c r="I11" s="77">
        <f t="shared" si="1"/>
        <v>148.44999999999999</v>
      </c>
    </row>
    <row r="12" spans="1:9" x14ac:dyDescent="0.2">
      <c r="A12" t="s">
        <v>605</v>
      </c>
      <c r="B12" s="77">
        <v>42.67</v>
      </c>
      <c r="C12" s="77">
        <v>36.659999999999997</v>
      </c>
      <c r="D12" s="77">
        <v>33.659999999999997</v>
      </c>
      <c r="E12" s="77">
        <f t="shared" si="0"/>
        <v>36.659999999999997</v>
      </c>
      <c r="F12" s="77">
        <v>60.1</v>
      </c>
      <c r="G12" s="77">
        <v>51.09</v>
      </c>
      <c r="H12" s="77">
        <v>45.08</v>
      </c>
      <c r="I12" s="77">
        <f t="shared" si="1"/>
        <v>51.09</v>
      </c>
    </row>
    <row r="13" spans="1:9" x14ac:dyDescent="0.2">
      <c r="A13" t="s">
        <v>505</v>
      </c>
      <c r="B13" s="77">
        <v>57.7</v>
      </c>
      <c r="C13" s="77">
        <v>49.88</v>
      </c>
      <c r="D13" s="77">
        <v>45.68</v>
      </c>
      <c r="E13" s="77">
        <f t="shared" si="0"/>
        <v>49.88</v>
      </c>
      <c r="F13" s="77">
        <v>85.34</v>
      </c>
      <c r="G13" s="77">
        <v>72.72</v>
      </c>
      <c r="H13" s="77">
        <v>64.31</v>
      </c>
      <c r="I13" s="77">
        <f t="shared" si="1"/>
        <v>72.72</v>
      </c>
    </row>
    <row r="14" spans="1:9" x14ac:dyDescent="0.2">
      <c r="A14" t="s">
        <v>606</v>
      </c>
      <c r="B14" s="77">
        <v>91.35</v>
      </c>
      <c r="C14" s="77">
        <v>79.33</v>
      </c>
      <c r="D14" s="77">
        <v>74.53</v>
      </c>
      <c r="E14" s="77">
        <f t="shared" si="0"/>
        <v>79.33</v>
      </c>
      <c r="F14" s="77">
        <v>150.25</v>
      </c>
      <c r="G14" s="77">
        <v>128.02000000000001</v>
      </c>
      <c r="H14" s="77">
        <v>112.99</v>
      </c>
      <c r="I14" s="77">
        <f t="shared" si="1"/>
        <v>128.02000000000001</v>
      </c>
    </row>
    <row r="15" spans="1:9" x14ac:dyDescent="0.2">
      <c r="A15" t="s">
        <v>607</v>
      </c>
      <c r="B15" s="77">
        <v>44.47</v>
      </c>
      <c r="C15" s="77">
        <v>37.86</v>
      </c>
      <c r="D15" s="77">
        <v>35.46</v>
      </c>
      <c r="E15" s="77">
        <f t="shared" si="0"/>
        <v>37.86</v>
      </c>
      <c r="F15" s="77">
        <v>62.51</v>
      </c>
      <c r="G15" s="77">
        <v>53.49</v>
      </c>
      <c r="H15" s="77">
        <v>46.88</v>
      </c>
      <c r="I15" s="77">
        <f t="shared" si="1"/>
        <v>53.49</v>
      </c>
    </row>
    <row r="16" spans="1:9" x14ac:dyDescent="0.2">
      <c r="A16" t="s">
        <v>608</v>
      </c>
      <c r="B16" s="77">
        <v>55.29</v>
      </c>
      <c r="C16" s="77">
        <v>48.68</v>
      </c>
      <c r="D16" s="77">
        <v>45.68</v>
      </c>
      <c r="E16" s="77">
        <f t="shared" si="0"/>
        <v>48.68</v>
      </c>
      <c r="F16" s="77">
        <v>103.37</v>
      </c>
      <c r="G16" s="77">
        <v>88.35</v>
      </c>
      <c r="H16" s="77">
        <v>77.53</v>
      </c>
      <c r="I16" s="77">
        <f t="shared" si="1"/>
        <v>88.35</v>
      </c>
    </row>
    <row r="17" spans="1:9" x14ac:dyDescent="0.2">
      <c r="A17" t="s">
        <v>609</v>
      </c>
      <c r="B17" s="77">
        <v>58.3</v>
      </c>
      <c r="C17" s="77">
        <v>51.69</v>
      </c>
      <c r="D17" s="77">
        <v>48.68</v>
      </c>
      <c r="E17" s="77">
        <f t="shared" si="0"/>
        <v>51.69</v>
      </c>
      <c r="F17" s="77">
        <v>110.59</v>
      </c>
      <c r="G17" s="77">
        <v>94.36</v>
      </c>
      <c r="H17" s="77">
        <v>82.94</v>
      </c>
      <c r="I17" s="77">
        <f t="shared" si="1"/>
        <v>94.36</v>
      </c>
    </row>
    <row r="18" spans="1:9" x14ac:dyDescent="0.2">
      <c r="A18" t="s">
        <v>610</v>
      </c>
      <c r="B18" s="77">
        <v>57.7</v>
      </c>
      <c r="C18" s="77">
        <v>50.49</v>
      </c>
      <c r="D18" s="77">
        <v>46.88</v>
      </c>
      <c r="E18" s="77">
        <f t="shared" si="0"/>
        <v>50.49</v>
      </c>
      <c r="F18" s="77">
        <v>120.2</v>
      </c>
      <c r="G18" s="77">
        <v>102.17</v>
      </c>
      <c r="H18" s="77">
        <v>90.15</v>
      </c>
      <c r="I18" s="77">
        <f t="shared" si="1"/>
        <v>102.17</v>
      </c>
    </row>
    <row r="19" spans="1:9" x14ac:dyDescent="0.2">
      <c r="A19" t="s">
        <v>611</v>
      </c>
      <c r="B19" s="77">
        <v>51.69</v>
      </c>
      <c r="C19" s="77">
        <v>46.28</v>
      </c>
      <c r="D19" s="77">
        <v>43.27</v>
      </c>
      <c r="E19" s="77">
        <f t="shared" si="0"/>
        <v>46.28</v>
      </c>
      <c r="F19" s="77">
        <v>84.14</v>
      </c>
      <c r="G19" s="77">
        <v>71.52</v>
      </c>
      <c r="H19" s="77">
        <v>63.11</v>
      </c>
      <c r="I19" s="77">
        <f t="shared" si="1"/>
        <v>71.52</v>
      </c>
    </row>
    <row r="20" spans="1:9" x14ac:dyDescent="0.2">
      <c r="A20" t="s">
        <v>612</v>
      </c>
      <c r="B20" s="77">
        <v>90.15</v>
      </c>
      <c r="C20" s="77">
        <v>78.13</v>
      </c>
      <c r="D20" s="77">
        <v>73.319999999999993</v>
      </c>
      <c r="E20" s="77">
        <f t="shared" si="0"/>
        <v>78.13</v>
      </c>
      <c r="F20" s="77">
        <v>145.44</v>
      </c>
      <c r="G20" s="77">
        <v>123.81</v>
      </c>
      <c r="H20" s="77">
        <v>109.38</v>
      </c>
      <c r="I20" s="77">
        <f t="shared" si="1"/>
        <v>123.81</v>
      </c>
    </row>
    <row r="21" spans="1:9" x14ac:dyDescent="0.2">
      <c r="A21" t="s">
        <v>506</v>
      </c>
      <c r="B21" s="77">
        <v>62.51</v>
      </c>
      <c r="C21" s="77">
        <v>55.29</v>
      </c>
      <c r="D21" s="77">
        <v>52.89</v>
      </c>
      <c r="E21" s="77">
        <f t="shared" si="0"/>
        <v>55.29</v>
      </c>
      <c r="F21" s="77">
        <v>120.2</v>
      </c>
      <c r="G21" s="77">
        <v>102.17</v>
      </c>
      <c r="H21" s="77">
        <v>90.15</v>
      </c>
      <c r="I21" s="77">
        <f t="shared" si="1"/>
        <v>102.17</v>
      </c>
    </row>
    <row r="22" spans="1:9" x14ac:dyDescent="0.2">
      <c r="A22" t="s">
        <v>613</v>
      </c>
      <c r="B22" s="77">
        <v>55.89</v>
      </c>
      <c r="C22" s="77">
        <v>49.28</v>
      </c>
      <c r="D22" s="77">
        <v>46.28</v>
      </c>
      <c r="E22" s="77">
        <f t="shared" si="0"/>
        <v>49.28</v>
      </c>
      <c r="F22" s="77">
        <v>72.12</v>
      </c>
      <c r="G22" s="77">
        <v>61.3</v>
      </c>
      <c r="H22" s="77">
        <v>54.09</v>
      </c>
      <c r="I22" s="77">
        <f t="shared" si="1"/>
        <v>61.3</v>
      </c>
    </row>
    <row r="23" spans="1:9" x14ac:dyDescent="0.2">
      <c r="A23" t="s">
        <v>614</v>
      </c>
      <c r="B23" s="77">
        <v>52.29</v>
      </c>
      <c r="C23" s="77">
        <v>44.47</v>
      </c>
      <c r="D23" s="77">
        <v>40.869999999999997</v>
      </c>
      <c r="E23" s="77">
        <f t="shared" si="0"/>
        <v>44.47</v>
      </c>
      <c r="F23" s="77">
        <v>76.930000000000007</v>
      </c>
      <c r="G23" s="77">
        <v>65.510000000000005</v>
      </c>
      <c r="H23" s="77">
        <v>57.7</v>
      </c>
      <c r="I23" s="77">
        <f t="shared" si="1"/>
        <v>65.510000000000005</v>
      </c>
    </row>
    <row r="24" spans="1:9" x14ac:dyDescent="0.2">
      <c r="A24" t="s">
        <v>615</v>
      </c>
      <c r="B24" s="77">
        <v>57.7</v>
      </c>
      <c r="C24" s="77">
        <v>49.88</v>
      </c>
      <c r="D24" s="77">
        <v>45.68</v>
      </c>
      <c r="E24" s="77">
        <f t="shared" si="0"/>
        <v>49.88</v>
      </c>
      <c r="F24" s="77">
        <v>85.34</v>
      </c>
      <c r="G24" s="77">
        <v>72.72</v>
      </c>
      <c r="H24" s="77">
        <v>64.31</v>
      </c>
      <c r="I24" s="77">
        <f t="shared" si="1"/>
        <v>72.72</v>
      </c>
    </row>
    <row r="25" spans="1:9" x14ac:dyDescent="0.2">
      <c r="A25" t="s">
        <v>616</v>
      </c>
      <c r="B25" s="77">
        <v>38.46</v>
      </c>
      <c r="C25" s="77">
        <v>33.06</v>
      </c>
      <c r="D25" s="77">
        <v>29.45</v>
      </c>
      <c r="E25" s="77">
        <f t="shared" si="0"/>
        <v>33.06</v>
      </c>
      <c r="F25" s="77">
        <v>66.11</v>
      </c>
      <c r="G25" s="77">
        <v>56.5</v>
      </c>
      <c r="H25" s="77">
        <v>49.88</v>
      </c>
      <c r="I25" s="77">
        <f t="shared" si="1"/>
        <v>56.5</v>
      </c>
    </row>
    <row r="26" spans="1:9" x14ac:dyDescent="0.2">
      <c r="A26" t="s">
        <v>617</v>
      </c>
      <c r="B26" s="77">
        <v>72.12</v>
      </c>
      <c r="C26" s="77">
        <v>64.91</v>
      </c>
      <c r="D26" s="77">
        <v>62.51</v>
      </c>
      <c r="E26" s="77">
        <f t="shared" si="0"/>
        <v>64.91</v>
      </c>
      <c r="F26" s="77">
        <v>144.24</v>
      </c>
      <c r="G26" s="77">
        <v>122.61</v>
      </c>
      <c r="H26" s="77">
        <v>108.18</v>
      </c>
      <c r="I26" s="77">
        <f t="shared" si="1"/>
        <v>122.61</v>
      </c>
    </row>
    <row r="27" spans="1:9" x14ac:dyDescent="0.2">
      <c r="A27" t="s">
        <v>513</v>
      </c>
      <c r="B27" s="77">
        <v>42.07</v>
      </c>
      <c r="C27" s="77">
        <v>36.659999999999997</v>
      </c>
      <c r="D27" s="77">
        <v>34.26</v>
      </c>
      <c r="E27" s="77">
        <f t="shared" si="0"/>
        <v>36.659999999999997</v>
      </c>
      <c r="F27" s="77">
        <v>75.13</v>
      </c>
      <c r="G27" s="77">
        <v>64.31</v>
      </c>
      <c r="H27" s="77">
        <v>56.5</v>
      </c>
      <c r="I27" s="77">
        <f t="shared" si="1"/>
        <v>64.31</v>
      </c>
    </row>
    <row r="28" spans="1:9" x14ac:dyDescent="0.2">
      <c r="A28" t="s">
        <v>618</v>
      </c>
      <c r="B28" s="77">
        <v>50.49</v>
      </c>
      <c r="C28" s="77">
        <v>43.27</v>
      </c>
      <c r="D28" s="77">
        <v>39.67</v>
      </c>
      <c r="E28" s="77">
        <f t="shared" si="0"/>
        <v>43.27</v>
      </c>
      <c r="F28" s="77">
        <v>75.73</v>
      </c>
      <c r="G28" s="77">
        <v>64.91</v>
      </c>
      <c r="H28" s="77">
        <v>57.1</v>
      </c>
      <c r="I28" s="77">
        <f t="shared" si="1"/>
        <v>64.91</v>
      </c>
    </row>
    <row r="29" spans="1:9" x14ac:dyDescent="0.2">
      <c r="A29" t="s">
        <v>619</v>
      </c>
      <c r="B29" s="77">
        <v>44.47</v>
      </c>
      <c r="C29" s="77">
        <v>39.07</v>
      </c>
      <c r="D29" s="77">
        <v>36.659999999999997</v>
      </c>
      <c r="E29" s="77">
        <f t="shared" si="0"/>
        <v>39.07</v>
      </c>
      <c r="F29" s="77">
        <v>106.98</v>
      </c>
      <c r="G29" s="77">
        <v>91.35</v>
      </c>
      <c r="H29" s="77">
        <v>80.540000000000006</v>
      </c>
      <c r="I29" s="77">
        <f t="shared" si="1"/>
        <v>91.35</v>
      </c>
    </row>
    <row r="30" spans="1:9" x14ac:dyDescent="0.2">
      <c r="A30" t="s">
        <v>620</v>
      </c>
      <c r="B30" s="77">
        <v>50.49</v>
      </c>
      <c r="C30" s="77">
        <v>43.27</v>
      </c>
      <c r="D30" s="77">
        <v>39.67</v>
      </c>
      <c r="E30" s="77">
        <f t="shared" si="0"/>
        <v>43.27</v>
      </c>
      <c r="F30" s="77">
        <v>77.53</v>
      </c>
      <c r="G30" s="77">
        <v>66.11</v>
      </c>
      <c r="H30" s="77">
        <v>58.3</v>
      </c>
      <c r="I30" s="77">
        <f t="shared" si="1"/>
        <v>66.11</v>
      </c>
    </row>
    <row r="31" spans="1:9" x14ac:dyDescent="0.2">
      <c r="A31" t="s">
        <v>621</v>
      </c>
      <c r="B31" s="77">
        <v>63.71</v>
      </c>
      <c r="C31" s="77">
        <v>56.5</v>
      </c>
      <c r="D31" s="77">
        <v>52.89</v>
      </c>
      <c r="E31" s="77">
        <f t="shared" si="0"/>
        <v>56.5</v>
      </c>
      <c r="F31" s="77">
        <v>119</v>
      </c>
      <c r="G31" s="77">
        <v>101.57</v>
      </c>
      <c r="H31" s="77">
        <v>89.55</v>
      </c>
      <c r="I31" s="77">
        <f t="shared" si="1"/>
        <v>101.57</v>
      </c>
    </row>
    <row r="32" spans="1:9" x14ac:dyDescent="0.2">
      <c r="A32" t="s">
        <v>622</v>
      </c>
      <c r="B32" s="77">
        <v>49.88</v>
      </c>
      <c r="C32" s="77">
        <v>43.27</v>
      </c>
      <c r="D32" s="77">
        <v>40.869999999999997</v>
      </c>
      <c r="E32" s="77">
        <f t="shared" si="0"/>
        <v>43.27</v>
      </c>
      <c r="F32" s="77">
        <v>88.95</v>
      </c>
      <c r="G32" s="77">
        <v>75.73</v>
      </c>
      <c r="H32" s="77">
        <v>66.709999999999994</v>
      </c>
      <c r="I32" s="77">
        <f t="shared" si="1"/>
        <v>75.73</v>
      </c>
    </row>
    <row r="33" spans="1:9" x14ac:dyDescent="0.2">
      <c r="A33" t="s">
        <v>623</v>
      </c>
      <c r="B33" s="77">
        <v>77.53</v>
      </c>
      <c r="C33" s="77">
        <v>69.72</v>
      </c>
      <c r="D33" s="77">
        <v>66.11</v>
      </c>
      <c r="E33" s="77">
        <f t="shared" si="0"/>
        <v>69.72</v>
      </c>
      <c r="F33" s="77">
        <v>168.28</v>
      </c>
      <c r="G33" s="77">
        <v>143.04</v>
      </c>
      <c r="H33" s="77">
        <v>126.21</v>
      </c>
      <c r="I33" s="77">
        <f t="shared" si="1"/>
        <v>143.04</v>
      </c>
    </row>
    <row r="34" spans="1:9" x14ac:dyDescent="0.2">
      <c r="A34" t="s">
        <v>624</v>
      </c>
      <c r="B34" s="77">
        <v>43.87</v>
      </c>
      <c r="C34" s="77">
        <v>37.86</v>
      </c>
      <c r="D34" s="77">
        <v>34.86</v>
      </c>
      <c r="E34" s="77">
        <f t="shared" si="0"/>
        <v>37.86</v>
      </c>
      <c r="F34" s="77">
        <v>140.04</v>
      </c>
      <c r="G34" s="77">
        <v>119.6</v>
      </c>
      <c r="H34" s="77">
        <v>105.18</v>
      </c>
      <c r="I34" s="77">
        <f t="shared" si="1"/>
        <v>119.6</v>
      </c>
    </row>
    <row r="35" spans="1:9" x14ac:dyDescent="0.2">
      <c r="A35" t="s">
        <v>625</v>
      </c>
      <c r="B35" s="77">
        <v>45.08</v>
      </c>
      <c r="C35" s="77">
        <v>39.67</v>
      </c>
      <c r="D35" s="77">
        <v>36.659999999999997</v>
      </c>
      <c r="E35" s="77">
        <f t="shared" si="0"/>
        <v>39.67</v>
      </c>
      <c r="F35" s="77">
        <v>84.14</v>
      </c>
      <c r="G35" s="77">
        <v>71.52</v>
      </c>
      <c r="H35" s="77">
        <v>63.11</v>
      </c>
      <c r="I35" s="77">
        <f t="shared" si="1"/>
        <v>71.52</v>
      </c>
    </row>
    <row r="36" spans="1:9" x14ac:dyDescent="0.2">
      <c r="A36" t="s">
        <v>626</v>
      </c>
      <c r="B36" s="77">
        <v>72.72</v>
      </c>
      <c r="C36" s="77">
        <v>65.510000000000005</v>
      </c>
      <c r="D36" s="77">
        <v>62.51</v>
      </c>
      <c r="E36" s="77">
        <f t="shared" si="0"/>
        <v>65.510000000000005</v>
      </c>
      <c r="F36" s="77">
        <v>134.63</v>
      </c>
      <c r="G36" s="77">
        <v>114.79</v>
      </c>
      <c r="H36" s="77">
        <v>100.97</v>
      </c>
      <c r="I36" s="77">
        <f t="shared" si="1"/>
        <v>114.79</v>
      </c>
    </row>
    <row r="37" spans="1:9" x14ac:dyDescent="0.2">
      <c r="A37" t="s">
        <v>627</v>
      </c>
      <c r="B37" s="77">
        <v>72.72</v>
      </c>
      <c r="C37" s="77">
        <v>65.510000000000005</v>
      </c>
      <c r="D37" s="77">
        <v>61.9</v>
      </c>
      <c r="E37" s="77">
        <f t="shared" si="0"/>
        <v>65.510000000000005</v>
      </c>
      <c r="F37" s="77">
        <v>144.24</v>
      </c>
      <c r="G37" s="77">
        <v>122.61</v>
      </c>
      <c r="H37" s="77">
        <v>108.18</v>
      </c>
      <c r="I37" s="77">
        <f t="shared" si="1"/>
        <v>122.61</v>
      </c>
    </row>
    <row r="38" spans="1:9" x14ac:dyDescent="0.2">
      <c r="A38" t="s">
        <v>628</v>
      </c>
      <c r="B38" s="77">
        <v>59.5</v>
      </c>
      <c r="C38" s="77">
        <v>52.89</v>
      </c>
      <c r="D38" s="77">
        <v>49.28</v>
      </c>
      <c r="E38" s="77">
        <f t="shared" si="0"/>
        <v>52.89</v>
      </c>
      <c r="F38" s="77">
        <v>117.8</v>
      </c>
      <c r="G38" s="77">
        <v>100.37</v>
      </c>
      <c r="H38" s="77">
        <v>88.35</v>
      </c>
      <c r="I38" s="77">
        <f t="shared" si="1"/>
        <v>100.37</v>
      </c>
    </row>
    <row r="39" spans="1:9" x14ac:dyDescent="0.2">
      <c r="A39" t="s">
        <v>629</v>
      </c>
      <c r="B39" s="77">
        <v>42.67</v>
      </c>
      <c r="C39" s="77">
        <v>37.26</v>
      </c>
      <c r="D39" s="77">
        <v>34.26</v>
      </c>
      <c r="E39" s="77">
        <f t="shared" si="0"/>
        <v>37.26</v>
      </c>
      <c r="F39" s="77">
        <v>78.13</v>
      </c>
      <c r="G39" s="77">
        <v>66.709999999999994</v>
      </c>
      <c r="H39" s="77">
        <v>58.9</v>
      </c>
      <c r="I39" s="77">
        <f t="shared" si="1"/>
        <v>66.709999999999994</v>
      </c>
    </row>
    <row r="40" spans="1:9" x14ac:dyDescent="0.2">
      <c r="A40" t="s">
        <v>631</v>
      </c>
      <c r="B40" s="77">
        <v>45.08</v>
      </c>
      <c r="C40" s="77">
        <v>39.07</v>
      </c>
      <c r="D40" s="77">
        <v>36.659999999999997</v>
      </c>
      <c r="E40" s="77">
        <f t="shared" si="0"/>
        <v>39.07</v>
      </c>
      <c r="F40" s="77">
        <v>81.14</v>
      </c>
      <c r="G40" s="77">
        <v>69.12</v>
      </c>
      <c r="H40" s="77">
        <v>61.3</v>
      </c>
      <c r="I40" s="77">
        <f t="shared" si="1"/>
        <v>69.12</v>
      </c>
    </row>
    <row r="41" spans="1:9" x14ac:dyDescent="0.2">
      <c r="A41" t="s">
        <v>632</v>
      </c>
      <c r="B41" s="77">
        <v>49.28</v>
      </c>
      <c r="C41" s="77">
        <v>42.67</v>
      </c>
      <c r="D41" s="77">
        <v>39.67</v>
      </c>
      <c r="E41" s="77">
        <f t="shared" si="0"/>
        <v>42.67</v>
      </c>
      <c r="F41" s="77">
        <v>105.18</v>
      </c>
      <c r="G41" s="77">
        <v>89.55</v>
      </c>
      <c r="H41" s="77">
        <v>79.33</v>
      </c>
      <c r="I41" s="77">
        <f t="shared" si="1"/>
        <v>89.55</v>
      </c>
    </row>
    <row r="42" spans="1:9" x14ac:dyDescent="0.2">
      <c r="A42" t="s">
        <v>633</v>
      </c>
      <c r="B42" s="77">
        <v>56.5</v>
      </c>
      <c r="C42" s="77">
        <v>50.49</v>
      </c>
      <c r="D42" s="77">
        <v>47.48</v>
      </c>
      <c r="E42" s="77">
        <f t="shared" si="0"/>
        <v>50.49</v>
      </c>
      <c r="F42" s="77">
        <v>102.77</v>
      </c>
      <c r="G42" s="77">
        <v>87.75</v>
      </c>
      <c r="H42" s="77">
        <v>77.53</v>
      </c>
      <c r="I42" s="77">
        <f t="shared" si="1"/>
        <v>87.75</v>
      </c>
    </row>
    <row r="43" spans="1:9" x14ac:dyDescent="0.2">
      <c r="A43" t="s">
        <v>634</v>
      </c>
      <c r="B43" s="77">
        <v>43.87</v>
      </c>
      <c r="C43" s="77">
        <v>37.86</v>
      </c>
      <c r="D43" s="77">
        <v>34.26</v>
      </c>
      <c r="E43" s="77">
        <f t="shared" si="0"/>
        <v>37.86</v>
      </c>
      <c r="F43" s="77">
        <v>52.89</v>
      </c>
      <c r="G43" s="77">
        <v>45.08</v>
      </c>
      <c r="H43" s="77">
        <v>39.67</v>
      </c>
      <c r="I43" s="77">
        <f t="shared" si="1"/>
        <v>45.08</v>
      </c>
    </row>
    <row r="44" spans="1:9" x14ac:dyDescent="0.2">
      <c r="A44" t="s">
        <v>635</v>
      </c>
      <c r="B44" s="77">
        <v>49.28</v>
      </c>
      <c r="C44" s="77">
        <v>42.07</v>
      </c>
      <c r="D44" s="77">
        <v>38.46</v>
      </c>
      <c r="E44" s="77">
        <f t="shared" si="0"/>
        <v>42.07</v>
      </c>
      <c r="F44" s="77">
        <v>81.739999999999995</v>
      </c>
      <c r="G44" s="77">
        <v>69.72</v>
      </c>
      <c r="H44" s="77">
        <v>61.3</v>
      </c>
      <c r="I44" s="77">
        <f t="shared" si="1"/>
        <v>69.72</v>
      </c>
    </row>
    <row r="45" spans="1:9" x14ac:dyDescent="0.2">
      <c r="A45" t="s">
        <v>636</v>
      </c>
      <c r="B45" s="77">
        <v>57.7</v>
      </c>
      <c r="C45" s="77">
        <v>51.69</v>
      </c>
      <c r="D45" s="77">
        <v>48.68</v>
      </c>
      <c r="E45" s="77">
        <f t="shared" si="0"/>
        <v>51.69</v>
      </c>
      <c r="F45" s="77">
        <v>142.44</v>
      </c>
      <c r="G45" s="77">
        <v>121.4</v>
      </c>
      <c r="H45" s="77">
        <v>106.98</v>
      </c>
      <c r="I45" s="77">
        <f t="shared" si="1"/>
        <v>121.4</v>
      </c>
    </row>
    <row r="46" spans="1:9" x14ac:dyDescent="0.2">
      <c r="A46" t="s">
        <v>637</v>
      </c>
      <c r="B46" s="77">
        <v>52.89</v>
      </c>
      <c r="C46" s="77">
        <v>46.28</v>
      </c>
      <c r="D46" s="77">
        <v>42.67</v>
      </c>
      <c r="E46" s="77">
        <f t="shared" si="0"/>
        <v>46.28</v>
      </c>
      <c r="F46" s="77">
        <v>135.22999999999999</v>
      </c>
      <c r="G46" s="77">
        <v>115.39</v>
      </c>
      <c r="H46" s="77">
        <v>101.57</v>
      </c>
      <c r="I46" s="77">
        <f t="shared" si="1"/>
        <v>115.39</v>
      </c>
    </row>
    <row r="47" spans="1:9" x14ac:dyDescent="0.2">
      <c r="A47" t="s">
        <v>638</v>
      </c>
      <c r="B47" s="77">
        <v>40.47</v>
      </c>
      <c r="C47" s="77">
        <v>38.46</v>
      </c>
      <c r="D47" s="77">
        <v>36.06</v>
      </c>
      <c r="E47" s="77">
        <f t="shared" si="0"/>
        <v>38.46</v>
      </c>
      <c r="F47" s="77">
        <v>117.2</v>
      </c>
      <c r="G47" s="77">
        <v>99.77</v>
      </c>
      <c r="H47" s="77">
        <v>88.35</v>
      </c>
      <c r="I47" s="77">
        <f t="shared" si="1"/>
        <v>99.77</v>
      </c>
    </row>
    <row r="48" spans="1:9" x14ac:dyDescent="0.2">
      <c r="A48" t="s">
        <v>639</v>
      </c>
      <c r="B48" s="77">
        <v>48.68</v>
      </c>
      <c r="C48" s="77">
        <v>42.67</v>
      </c>
      <c r="D48" s="77">
        <v>39.67</v>
      </c>
      <c r="E48" s="77">
        <f t="shared" si="0"/>
        <v>42.67</v>
      </c>
      <c r="F48" s="77">
        <v>120.2</v>
      </c>
      <c r="G48" s="77">
        <v>102.17</v>
      </c>
      <c r="H48" s="77">
        <v>90.15</v>
      </c>
      <c r="I48" s="77">
        <f t="shared" si="1"/>
        <v>102.17</v>
      </c>
    </row>
    <row r="49" spans="1:9" x14ac:dyDescent="0.2">
      <c r="A49" t="s">
        <v>507</v>
      </c>
      <c r="B49" s="77">
        <v>44.47</v>
      </c>
      <c r="C49" s="77">
        <v>39.07</v>
      </c>
      <c r="D49" s="77">
        <v>36.659999999999997</v>
      </c>
      <c r="E49" s="77">
        <f t="shared" si="0"/>
        <v>39.07</v>
      </c>
      <c r="F49" s="77">
        <v>77.53</v>
      </c>
      <c r="G49" s="77">
        <v>66.11</v>
      </c>
      <c r="H49" s="77">
        <v>58.3</v>
      </c>
      <c r="I49" s="77">
        <f t="shared" si="1"/>
        <v>66.11</v>
      </c>
    </row>
    <row r="50" spans="1:9" x14ac:dyDescent="0.2">
      <c r="A50" t="s">
        <v>640</v>
      </c>
      <c r="B50" s="77">
        <v>51.69</v>
      </c>
      <c r="C50" s="77">
        <v>44.47</v>
      </c>
      <c r="D50" s="77">
        <v>40.869999999999997</v>
      </c>
      <c r="E50" s="77">
        <f t="shared" si="0"/>
        <v>44.47</v>
      </c>
      <c r="F50" s="77">
        <v>94.36</v>
      </c>
      <c r="G50" s="77">
        <v>80.540000000000006</v>
      </c>
      <c r="H50" s="77">
        <v>70.92</v>
      </c>
      <c r="I50" s="77">
        <f t="shared" si="1"/>
        <v>80.540000000000006</v>
      </c>
    </row>
    <row r="51" spans="1:9" x14ac:dyDescent="0.2">
      <c r="A51" t="s">
        <v>641</v>
      </c>
      <c r="B51" s="77">
        <v>54.09</v>
      </c>
      <c r="C51" s="77">
        <v>48.08</v>
      </c>
      <c r="D51" s="77">
        <v>44.47</v>
      </c>
      <c r="E51" s="77">
        <f t="shared" si="0"/>
        <v>48.08</v>
      </c>
      <c r="F51" s="77">
        <v>109.38</v>
      </c>
      <c r="G51" s="77">
        <v>93.16</v>
      </c>
      <c r="H51" s="77">
        <v>82.34</v>
      </c>
      <c r="I51" s="77">
        <f t="shared" si="1"/>
        <v>93.16</v>
      </c>
    </row>
    <row r="52" spans="1:9" x14ac:dyDescent="0.2">
      <c r="A52" t="s">
        <v>642</v>
      </c>
      <c r="B52" s="77">
        <v>63.71</v>
      </c>
      <c r="C52" s="77">
        <v>56.5</v>
      </c>
      <c r="D52" s="77">
        <v>52.29</v>
      </c>
      <c r="E52" s="77">
        <f t="shared" si="0"/>
        <v>56.5</v>
      </c>
      <c r="F52" s="77">
        <v>108.78</v>
      </c>
      <c r="G52" s="77">
        <v>92.56</v>
      </c>
      <c r="H52" s="77">
        <v>81.739999999999995</v>
      </c>
      <c r="I52" s="77">
        <f t="shared" si="1"/>
        <v>92.56</v>
      </c>
    </row>
    <row r="53" spans="1:9" x14ac:dyDescent="0.2">
      <c r="A53" t="s">
        <v>643</v>
      </c>
      <c r="B53" s="77">
        <v>69.72</v>
      </c>
      <c r="C53" s="77">
        <v>63.11</v>
      </c>
      <c r="D53" s="77">
        <v>59.5</v>
      </c>
      <c r="E53" s="77">
        <f t="shared" si="0"/>
        <v>63.11</v>
      </c>
      <c r="F53" s="77">
        <v>153.86000000000001</v>
      </c>
      <c r="G53" s="77">
        <v>131.02000000000001</v>
      </c>
      <c r="H53" s="77">
        <v>115.39</v>
      </c>
      <c r="I53" s="77">
        <f t="shared" si="1"/>
        <v>131.02000000000001</v>
      </c>
    </row>
    <row r="54" spans="1:9" x14ac:dyDescent="0.2">
      <c r="A54" t="s">
        <v>644</v>
      </c>
      <c r="B54" s="77">
        <v>51.69</v>
      </c>
      <c r="C54" s="77">
        <v>46.28</v>
      </c>
      <c r="D54" s="77">
        <v>43.87</v>
      </c>
      <c r="E54" s="77">
        <f t="shared" si="0"/>
        <v>46.28</v>
      </c>
      <c r="F54" s="77">
        <v>90.15</v>
      </c>
      <c r="G54" s="77">
        <v>76.930000000000007</v>
      </c>
      <c r="H54" s="77">
        <v>67.91</v>
      </c>
      <c r="I54" s="77">
        <f t="shared" si="1"/>
        <v>76.930000000000007</v>
      </c>
    </row>
    <row r="55" spans="1:9" x14ac:dyDescent="0.2">
      <c r="A55" t="s">
        <v>645</v>
      </c>
      <c r="B55" s="77">
        <v>108.18</v>
      </c>
      <c r="C55" s="77">
        <v>96.76</v>
      </c>
      <c r="D55" s="77">
        <v>92.56</v>
      </c>
      <c r="E55" s="77">
        <f t="shared" si="0"/>
        <v>96.76</v>
      </c>
      <c r="F55" s="77">
        <v>187.52</v>
      </c>
      <c r="G55" s="77">
        <v>159.87</v>
      </c>
      <c r="H55" s="77">
        <v>140.63999999999999</v>
      </c>
      <c r="I55" s="77">
        <f t="shared" si="1"/>
        <v>159.87</v>
      </c>
    </row>
    <row r="56" spans="1:9" x14ac:dyDescent="0.2">
      <c r="A56" t="s">
        <v>646</v>
      </c>
      <c r="B56" s="77">
        <v>48.68</v>
      </c>
      <c r="C56" s="77">
        <v>42.67</v>
      </c>
      <c r="D56" s="77">
        <v>39.67</v>
      </c>
      <c r="E56" s="77">
        <f t="shared" si="0"/>
        <v>42.67</v>
      </c>
      <c r="F56" s="77">
        <v>109.38</v>
      </c>
      <c r="G56" s="77">
        <v>93.16</v>
      </c>
      <c r="H56" s="77">
        <v>82.34</v>
      </c>
      <c r="I56" s="77">
        <f t="shared" si="1"/>
        <v>93.16</v>
      </c>
    </row>
    <row r="57" spans="1:9" x14ac:dyDescent="0.2">
      <c r="A57" t="s">
        <v>647</v>
      </c>
      <c r="B57" s="77">
        <v>45.08</v>
      </c>
      <c r="C57" s="77">
        <v>39.67</v>
      </c>
      <c r="D57" s="77">
        <v>36.659999999999997</v>
      </c>
      <c r="E57" s="77">
        <f t="shared" si="0"/>
        <v>39.67</v>
      </c>
      <c r="F57" s="77">
        <v>96.76</v>
      </c>
      <c r="G57" s="77">
        <v>82.34</v>
      </c>
      <c r="H57" s="77">
        <v>72.72</v>
      </c>
      <c r="I57" s="77">
        <f t="shared" si="1"/>
        <v>82.34</v>
      </c>
    </row>
    <row r="58" spans="1:9" x14ac:dyDescent="0.2">
      <c r="A58" t="s">
        <v>648</v>
      </c>
      <c r="B58" s="77">
        <v>50.49</v>
      </c>
      <c r="C58" s="77">
        <v>44.47</v>
      </c>
      <c r="D58" s="77">
        <v>41.47</v>
      </c>
      <c r="E58" s="77">
        <f t="shared" si="0"/>
        <v>44.47</v>
      </c>
      <c r="F58" s="77">
        <v>144.24</v>
      </c>
      <c r="G58" s="77">
        <v>122.61</v>
      </c>
      <c r="H58" s="77">
        <v>108.18</v>
      </c>
      <c r="I58" s="77">
        <f t="shared" si="1"/>
        <v>122.61</v>
      </c>
    </row>
    <row r="59" spans="1:9" x14ac:dyDescent="0.2">
      <c r="A59" t="s">
        <v>649</v>
      </c>
      <c r="B59" s="77">
        <v>40.869999999999997</v>
      </c>
      <c r="C59" s="77">
        <v>34.86</v>
      </c>
      <c r="D59" s="77">
        <v>33.06</v>
      </c>
      <c r="E59" s="77">
        <f t="shared" si="0"/>
        <v>34.86</v>
      </c>
      <c r="F59" s="77">
        <v>135.22999999999999</v>
      </c>
      <c r="G59" s="77">
        <v>115.39</v>
      </c>
      <c r="H59" s="77">
        <v>101.57</v>
      </c>
      <c r="I59" s="77">
        <f t="shared" si="1"/>
        <v>115.39</v>
      </c>
    </row>
    <row r="60" spans="1:9" x14ac:dyDescent="0.2">
      <c r="A60" t="s">
        <v>650</v>
      </c>
      <c r="B60" s="77">
        <v>62.51</v>
      </c>
      <c r="C60" s="77">
        <v>54.69</v>
      </c>
      <c r="D60" s="77">
        <v>51.69</v>
      </c>
      <c r="E60" s="77">
        <f t="shared" si="0"/>
        <v>54.69</v>
      </c>
      <c r="F60" s="77">
        <v>119.6</v>
      </c>
      <c r="G60" s="77">
        <v>102.17</v>
      </c>
      <c r="H60" s="77">
        <v>90.15</v>
      </c>
      <c r="I60" s="77">
        <f t="shared" si="1"/>
        <v>102.17</v>
      </c>
    </row>
    <row r="61" spans="1:9" x14ac:dyDescent="0.2">
      <c r="A61" t="s">
        <v>651</v>
      </c>
      <c r="B61" s="77">
        <v>63.11</v>
      </c>
      <c r="C61" s="77">
        <v>55.89</v>
      </c>
      <c r="D61" s="77">
        <v>53.49</v>
      </c>
      <c r="E61" s="77">
        <f t="shared" si="0"/>
        <v>55.89</v>
      </c>
      <c r="F61" s="77">
        <v>159.27000000000001</v>
      </c>
      <c r="G61" s="77">
        <v>135.83000000000001</v>
      </c>
      <c r="H61" s="77">
        <v>119.6</v>
      </c>
      <c r="I61" s="77">
        <f t="shared" si="1"/>
        <v>135.83000000000001</v>
      </c>
    </row>
    <row r="62" spans="1:9" x14ac:dyDescent="0.2">
      <c r="A62" t="s">
        <v>652</v>
      </c>
      <c r="B62" s="77">
        <v>39.67</v>
      </c>
      <c r="C62" s="77">
        <v>34.26</v>
      </c>
      <c r="D62" s="77">
        <v>31.25</v>
      </c>
      <c r="E62" s="77">
        <f t="shared" si="0"/>
        <v>34.26</v>
      </c>
      <c r="F62" s="77">
        <v>108.18</v>
      </c>
      <c r="G62" s="77">
        <v>91.95</v>
      </c>
      <c r="H62" s="77">
        <v>81.14</v>
      </c>
      <c r="I62" s="77">
        <f t="shared" si="1"/>
        <v>91.95</v>
      </c>
    </row>
    <row r="63" spans="1:9" x14ac:dyDescent="0.2">
      <c r="A63" t="s">
        <v>653</v>
      </c>
      <c r="B63" s="77">
        <v>37.26</v>
      </c>
      <c r="C63" s="77">
        <v>31.85</v>
      </c>
      <c r="D63" s="77">
        <v>28.25</v>
      </c>
      <c r="E63" s="77">
        <f t="shared" si="0"/>
        <v>31.85</v>
      </c>
      <c r="F63" s="77">
        <v>54.09</v>
      </c>
      <c r="G63" s="77">
        <v>46.28</v>
      </c>
      <c r="H63" s="77">
        <v>40.869999999999997</v>
      </c>
      <c r="I63" s="77">
        <f t="shared" si="1"/>
        <v>46.28</v>
      </c>
    </row>
    <row r="64" spans="1:9" x14ac:dyDescent="0.2">
      <c r="A64" t="s">
        <v>654</v>
      </c>
      <c r="B64" s="77">
        <v>45.68</v>
      </c>
      <c r="C64" s="77">
        <v>39.67</v>
      </c>
      <c r="D64" s="77">
        <v>36.06</v>
      </c>
      <c r="E64" s="77">
        <f t="shared" si="0"/>
        <v>39.67</v>
      </c>
      <c r="F64" s="77">
        <v>116.6</v>
      </c>
      <c r="G64" s="77">
        <v>99.17</v>
      </c>
      <c r="H64" s="77">
        <v>87.75</v>
      </c>
      <c r="I64" s="77">
        <f t="shared" si="1"/>
        <v>99.17</v>
      </c>
    </row>
    <row r="65" spans="1:9" x14ac:dyDescent="0.2">
      <c r="A65" t="s">
        <v>655</v>
      </c>
      <c r="B65" s="77">
        <v>45.08</v>
      </c>
      <c r="C65" s="77">
        <v>39.07</v>
      </c>
      <c r="D65" s="77">
        <v>36.06</v>
      </c>
      <c r="E65" s="77">
        <f t="shared" si="0"/>
        <v>39.07</v>
      </c>
      <c r="F65" s="77">
        <v>57.7</v>
      </c>
      <c r="G65" s="77">
        <v>49.28</v>
      </c>
      <c r="H65" s="77">
        <v>43.27</v>
      </c>
      <c r="I65" s="77">
        <f t="shared" si="1"/>
        <v>49.28</v>
      </c>
    </row>
    <row r="66" spans="1:9" x14ac:dyDescent="0.2">
      <c r="A66" t="s">
        <v>508</v>
      </c>
      <c r="B66" s="77">
        <v>49.88</v>
      </c>
      <c r="C66" s="77">
        <v>43.27</v>
      </c>
      <c r="D66" s="77">
        <v>39.07</v>
      </c>
      <c r="E66" s="77">
        <f t="shared" si="0"/>
        <v>43.27</v>
      </c>
      <c r="F66" s="77">
        <v>96.16</v>
      </c>
      <c r="G66" s="77">
        <v>81.739999999999995</v>
      </c>
      <c r="H66" s="77">
        <v>72.12</v>
      </c>
      <c r="I66" s="77">
        <f t="shared" si="1"/>
        <v>81.739999999999995</v>
      </c>
    </row>
    <row r="67" spans="1:9" x14ac:dyDescent="0.2">
      <c r="A67" t="s">
        <v>656</v>
      </c>
      <c r="B67" s="77">
        <v>48.08</v>
      </c>
      <c r="C67" s="77">
        <v>42.67</v>
      </c>
      <c r="D67" s="77">
        <v>40.270000000000003</v>
      </c>
      <c r="E67" s="77">
        <f t="shared" si="0"/>
        <v>42.67</v>
      </c>
      <c r="F67" s="77">
        <v>78.73</v>
      </c>
      <c r="G67" s="77">
        <v>67.31</v>
      </c>
      <c r="H67" s="77">
        <v>59.5</v>
      </c>
      <c r="I67" s="77">
        <f t="shared" si="1"/>
        <v>67.31</v>
      </c>
    </row>
    <row r="68" spans="1:9" x14ac:dyDescent="0.2">
      <c r="A68" t="s">
        <v>657</v>
      </c>
      <c r="B68" s="77">
        <v>61.9</v>
      </c>
      <c r="C68" s="77">
        <v>52.89</v>
      </c>
      <c r="D68" s="77">
        <v>48.08</v>
      </c>
      <c r="E68" s="77">
        <f t="shared" ref="E68:E100" si="2">C68</f>
        <v>52.89</v>
      </c>
      <c r="F68" s="77">
        <v>110.59</v>
      </c>
      <c r="G68" s="77">
        <v>94.36</v>
      </c>
      <c r="H68" s="77">
        <v>82.94</v>
      </c>
      <c r="I68" s="77">
        <f t="shared" ref="I68:I100" si="3">G68</f>
        <v>94.36</v>
      </c>
    </row>
    <row r="69" spans="1:9" x14ac:dyDescent="0.2">
      <c r="A69" t="s">
        <v>658</v>
      </c>
      <c r="B69" s="77">
        <v>51.69</v>
      </c>
      <c r="C69" s="77">
        <v>46.88</v>
      </c>
      <c r="D69" s="77">
        <v>43.87</v>
      </c>
      <c r="E69" s="77">
        <f t="shared" si="2"/>
        <v>46.88</v>
      </c>
      <c r="F69" s="77">
        <v>138.22999999999999</v>
      </c>
      <c r="G69" s="77">
        <v>117.8</v>
      </c>
      <c r="H69" s="77">
        <v>103.98</v>
      </c>
      <c r="I69" s="77">
        <f t="shared" si="3"/>
        <v>117.8</v>
      </c>
    </row>
    <row r="70" spans="1:9" x14ac:dyDescent="0.2">
      <c r="A70" t="s">
        <v>659</v>
      </c>
      <c r="B70" s="77">
        <v>87.55</v>
      </c>
      <c r="C70" s="77">
        <v>80.540000000000006</v>
      </c>
      <c r="D70" s="77">
        <v>76.930000000000007</v>
      </c>
      <c r="E70" s="77">
        <f t="shared" si="2"/>
        <v>80.540000000000006</v>
      </c>
      <c r="F70" s="77">
        <v>156.26</v>
      </c>
      <c r="G70" s="77">
        <v>132.82</v>
      </c>
      <c r="H70" s="77">
        <v>117.2</v>
      </c>
      <c r="I70" s="77">
        <f t="shared" si="3"/>
        <v>132.82</v>
      </c>
    </row>
    <row r="71" spans="1:9" x14ac:dyDescent="0.2">
      <c r="A71" t="s">
        <v>660</v>
      </c>
      <c r="B71" s="77">
        <v>46.28</v>
      </c>
      <c r="C71" s="77">
        <v>40.270000000000003</v>
      </c>
      <c r="D71" s="77">
        <v>37.26</v>
      </c>
      <c r="E71" s="77">
        <f t="shared" si="2"/>
        <v>40.270000000000003</v>
      </c>
      <c r="F71" s="77">
        <v>76.930000000000007</v>
      </c>
      <c r="G71" s="77">
        <v>65.510000000000005</v>
      </c>
      <c r="H71" s="77">
        <v>57.7</v>
      </c>
      <c r="I71" s="77">
        <f t="shared" si="3"/>
        <v>65.510000000000005</v>
      </c>
    </row>
    <row r="72" spans="1:9" x14ac:dyDescent="0.2">
      <c r="A72" t="s">
        <v>661</v>
      </c>
      <c r="B72" s="77">
        <v>71.52</v>
      </c>
      <c r="C72" s="77">
        <v>64.31</v>
      </c>
      <c r="D72" s="77">
        <v>61.9</v>
      </c>
      <c r="E72" s="77">
        <f t="shared" si="2"/>
        <v>64.31</v>
      </c>
      <c r="F72" s="77">
        <v>149.05000000000001</v>
      </c>
      <c r="G72" s="77">
        <v>126.81</v>
      </c>
      <c r="H72" s="77">
        <v>111.79</v>
      </c>
      <c r="I72" s="77">
        <f t="shared" si="3"/>
        <v>126.81</v>
      </c>
    </row>
    <row r="73" spans="1:9" x14ac:dyDescent="0.2">
      <c r="A73" t="s">
        <v>662</v>
      </c>
      <c r="B73" s="77">
        <v>43.27</v>
      </c>
      <c r="C73" s="77">
        <v>37.26</v>
      </c>
      <c r="D73" s="77">
        <v>34.86</v>
      </c>
      <c r="E73" s="77">
        <f t="shared" si="2"/>
        <v>37.26</v>
      </c>
      <c r="F73" s="77">
        <v>68.52</v>
      </c>
      <c r="G73" s="77">
        <v>58.3</v>
      </c>
      <c r="H73" s="77">
        <v>51.69</v>
      </c>
      <c r="I73" s="77">
        <f t="shared" si="3"/>
        <v>58.3</v>
      </c>
    </row>
    <row r="74" spans="1:9" x14ac:dyDescent="0.2">
      <c r="A74" t="s">
        <v>663</v>
      </c>
      <c r="B74" s="77">
        <v>42.07</v>
      </c>
      <c r="C74" s="77">
        <v>36.659999999999997</v>
      </c>
      <c r="D74" s="77">
        <v>33.659999999999997</v>
      </c>
      <c r="E74" s="77">
        <f t="shared" si="2"/>
        <v>36.659999999999997</v>
      </c>
      <c r="F74" s="77">
        <v>75.73</v>
      </c>
      <c r="G74" s="77">
        <v>64.91</v>
      </c>
      <c r="H74" s="77">
        <v>57.1</v>
      </c>
      <c r="I74" s="77">
        <f t="shared" si="3"/>
        <v>64.91</v>
      </c>
    </row>
    <row r="75" spans="1:9" x14ac:dyDescent="0.2">
      <c r="A75" t="s">
        <v>664</v>
      </c>
      <c r="B75" s="77">
        <v>38.46</v>
      </c>
      <c r="C75" s="77">
        <v>33.06</v>
      </c>
      <c r="D75" s="77">
        <v>30.05</v>
      </c>
      <c r="E75" s="77">
        <f t="shared" si="2"/>
        <v>33.06</v>
      </c>
      <c r="F75" s="77">
        <v>53.49</v>
      </c>
      <c r="G75" s="77">
        <v>45.68</v>
      </c>
      <c r="H75" s="77">
        <v>40.270000000000003</v>
      </c>
      <c r="I75" s="77">
        <f t="shared" si="3"/>
        <v>45.68</v>
      </c>
    </row>
    <row r="76" spans="1:9" x14ac:dyDescent="0.2">
      <c r="A76" t="s">
        <v>665</v>
      </c>
      <c r="B76" s="77">
        <v>50.49</v>
      </c>
      <c r="C76" s="77">
        <v>43.27</v>
      </c>
      <c r="D76" s="77">
        <v>39.07</v>
      </c>
      <c r="E76" s="77">
        <f t="shared" si="2"/>
        <v>43.27</v>
      </c>
      <c r="F76" s="77">
        <v>93.76</v>
      </c>
      <c r="G76" s="77">
        <v>79.930000000000007</v>
      </c>
      <c r="H76" s="77">
        <v>70.319999999999993</v>
      </c>
      <c r="I76" s="77">
        <f t="shared" si="3"/>
        <v>79.930000000000007</v>
      </c>
    </row>
    <row r="77" spans="1:9" x14ac:dyDescent="0.2">
      <c r="A77" t="s">
        <v>666</v>
      </c>
      <c r="B77" s="77">
        <v>48.68</v>
      </c>
      <c r="C77" s="77">
        <v>42.67</v>
      </c>
      <c r="D77" s="77">
        <v>39.67</v>
      </c>
      <c r="E77" s="77">
        <f t="shared" si="2"/>
        <v>42.67</v>
      </c>
      <c r="F77" s="77">
        <v>117.2</v>
      </c>
      <c r="G77" s="77">
        <v>99.77</v>
      </c>
      <c r="H77" s="77">
        <v>88.35</v>
      </c>
      <c r="I77" s="77">
        <f t="shared" si="3"/>
        <v>99.77</v>
      </c>
    </row>
    <row r="78" spans="1:9" x14ac:dyDescent="0.2">
      <c r="A78" t="s">
        <v>667</v>
      </c>
      <c r="B78" s="77">
        <v>51.09</v>
      </c>
      <c r="C78" s="77">
        <v>43.87</v>
      </c>
      <c r="D78" s="77">
        <v>41.47</v>
      </c>
      <c r="E78" s="77">
        <f t="shared" si="2"/>
        <v>43.87</v>
      </c>
      <c r="F78" s="77">
        <v>114.19</v>
      </c>
      <c r="G78" s="77">
        <v>97.36</v>
      </c>
      <c r="H78" s="77">
        <v>85.94</v>
      </c>
      <c r="I78" s="77">
        <f t="shared" si="3"/>
        <v>97.36</v>
      </c>
    </row>
    <row r="79" spans="1:9" x14ac:dyDescent="0.2">
      <c r="A79" t="s">
        <v>668</v>
      </c>
      <c r="B79" s="77">
        <v>91.35</v>
      </c>
      <c r="C79" s="77">
        <v>82.94</v>
      </c>
      <c r="D79" s="77">
        <v>79.33</v>
      </c>
      <c r="E79" s="77">
        <f t="shared" si="2"/>
        <v>82.94</v>
      </c>
      <c r="F79" s="77">
        <v>183.91</v>
      </c>
      <c r="G79" s="77">
        <v>156.86000000000001</v>
      </c>
      <c r="H79" s="77">
        <v>138.22999999999999</v>
      </c>
      <c r="I79" s="77">
        <f t="shared" si="3"/>
        <v>156.86000000000001</v>
      </c>
    </row>
    <row r="80" spans="1:9" x14ac:dyDescent="0.2">
      <c r="A80" t="s">
        <v>669</v>
      </c>
      <c r="B80" s="77">
        <v>49.88</v>
      </c>
      <c r="C80" s="77">
        <v>43.27</v>
      </c>
      <c r="D80" s="77">
        <v>40.869999999999997</v>
      </c>
      <c r="E80" s="77">
        <f t="shared" si="2"/>
        <v>43.27</v>
      </c>
      <c r="F80" s="77">
        <v>116</v>
      </c>
      <c r="G80" s="77">
        <v>101.57</v>
      </c>
      <c r="H80" s="77">
        <v>89.55</v>
      </c>
      <c r="I80" s="77">
        <f t="shared" si="3"/>
        <v>101.57</v>
      </c>
    </row>
    <row r="81" spans="1:9" x14ac:dyDescent="0.2">
      <c r="A81" t="s">
        <v>670</v>
      </c>
      <c r="B81" s="77">
        <v>44.47</v>
      </c>
      <c r="C81" s="77">
        <v>38.46</v>
      </c>
      <c r="D81" s="77">
        <v>35.46</v>
      </c>
      <c r="E81" s="77">
        <f t="shared" si="2"/>
        <v>38.46</v>
      </c>
      <c r="F81" s="77">
        <v>149.05000000000001</v>
      </c>
      <c r="G81" s="77">
        <v>126.81</v>
      </c>
      <c r="H81" s="77">
        <v>111.79</v>
      </c>
      <c r="I81" s="77">
        <f t="shared" si="3"/>
        <v>126.81</v>
      </c>
    </row>
    <row r="82" spans="1:9" x14ac:dyDescent="0.2">
      <c r="A82" t="s">
        <v>671</v>
      </c>
      <c r="B82" s="77">
        <v>83.54</v>
      </c>
      <c r="C82" s="77">
        <v>73.319999999999993</v>
      </c>
      <c r="D82" s="77">
        <v>68.52</v>
      </c>
      <c r="E82" s="77">
        <f t="shared" si="2"/>
        <v>73.319999999999993</v>
      </c>
      <c r="F82" s="77">
        <v>267.45</v>
      </c>
      <c r="G82" s="77">
        <v>227.78</v>
      </c>
      <c r="H82" s="77">
        <v>200.74</v>
      </c>
      <c r="I82" s="77">
        <f t="shared" si="3"/>
        <v>227.78</v>
      </c>
    </row>
    <row r="83" spans="1:9" x14ac:dyDescent="0.2">
      <c r="A83" t="s">
        <v>672</v>
      </c>
      <c r="B83" s="77">
        <v>51.09</v>
      </c>
      <c r="C83" s="77">
        <v>45.08</v>
      </c>
      <c r="D83" s="77">
        <v>42.07</v>
      </c>
      <c r="E83" s="77">
        <f t="shared" si="2"/>
        <v>45.08</v>
      </c>
      <c r="F83" s="77">
        <v>79.33</v>
      </c>
      <c r="G83" s="77">
        <v>67.91</v>
      </c>
      <c r="H83" s="77">
        <v>59.5</v>
      </c>
      <c r="I83" s="77">
        <f t="shared" si="3"/>
        <v>67.91</v>
      </c>
    </row>
    <row r="84" spans="1:9" x14ac:dyDescent="0.2">
      <c r="A84" t="s">
        <v>673</v>
      </c>
      <c r="B84" s="77">
        <v>54.09</v>
      </c>
      <c r="C84" s="77">
        <v>48.08</v>
      </c>
      <c r="D84" s="77">
        <v>45.08</v>
      </c>
      <c r="E84" s="77">
        <f t="shared" si="2"/>
        <v>48.08</v>
      </c>
      <c r="F84" s="77">
        <v>99.77</v>
      </c>
      <c r="G84" s="77">
        <v>85.34</v>
      </c>
      <c r="H84" s="77">
        <v>75.13</v>
      </c>
      <c r="I84" s="77">
        <f t="shared" si="3"/>
        <v>85.34</v>
      </c>
    </row>
    <row r="85" spans="1:9" x14ac:dyDescent="0.2">
      <c r="A85" t="s">
        <v>674</v>
      </c>
      <c r="B85" s="77">
        <v>52.29</v>
      </c>
      <c r="C85" s="77">
        <v>46.28</v>
      </c>
      <c r="D85" s="77">
        <v>43.87</v>
      </c>
      <c r="E85" s="77">
        <f t="shared" si="2"/>
        <v>46.28</v>
      </c>
      <c r="F85" s="77">
        <v>97.96</v>
      </c>
      <c r="G85" s="77">
        <v>83.5</v>
      </c>
      <c r="H85" s="77">
        <v>73.92</v>
      </c>
      <c r="I85" s="77">
        <f t="shared" si="3"/>
        <v>83.5</v>
      </c>
    </row>
    <row r="86" spans="1:9" x14ac:dyDescent="0.2">
      <c r="A86" t="s">
        <v>675</v>
      </c>
      <c r="B86" s="77">
        <v>55.89</v>
      </c>
      <c r="C86" s="77">
        <v>48.08</v>
      </c>
      <c r="D86" s="77">
        <v>43.87</v>
      </c>
      <c r="E86" s="77">
        <f t="shared" si="2"/>
        <v>48.08</v>
      </c>
      <c r="F86" s="77">
        <v>75.13</v>
      </c>
      <c r="G86" s="77">
        <v>64.31</v>
      </c>
      <c r="H86" s="77">
        <v>56.5</v>
      </c>
      <c r="I86" s="77">
        <f t="shared" si="3"/>
        <v>64.31</v>
      </c>
    </row>
    <row r="87" spans="1:9" x14ac:dyDescent="0.2">
      <c r="A87" t="s">
        <v>676</v>
      </c>
      <c r="B87" s="77">
        <v>82.34</v>
      </c>
      <c r="C87" s="77">
        <v>75.13</v>
      </c>
      <c r="D87" s="77">
        <v>69.72</v>
      </c>
      <c r="E87" s="77">
        <f t="shared" si="2"/>
        <v>75.13</v>
      </c>
      <c r="F87" s="77">
        <v>173.09</v>
      </c>
      <c r="G87" s="77">
        <v>147.25</v>
      </c>
      <c r="H87" s="77">
        <v>129.82</v>
      </c>
      <c r="I87" s="77">
        <f t="shared" si="3"/>
        <v>147.25</v>
      </c>
    </row>
    <row r="88" spans="1:9" x14ac:dyDescent="0.2">
      <c r="A88" t="s">
        <v>677</v>
      </c>
      <c r="B88" s="77">
        <v>69.12</v>
      </c>
      <c r="C88" s="77">
        <v>61.3</v>
      </c>
      <c r="D88" s="77">
        <v>57.7</v>
      </c>
      <c r="E88" s="77">
        <f t="shared" si="2"/>
        <v>61.3</v>
      </c>
      <c r="F88" s="77">
        <v>174.29</v>
      </c>
      <c r="G88" s="77">
        <v>148.44999999999999</v>
      </c>
      <c r="H88" s="77">
        <v>131.02000000000001</v>
      </c>
      <c r="I88" s="77">
        <f t="shared" si="3"/>
        <v>148.44999999999999</v>
      </c>
    </row>
    <row r="89" spans="1:9" x14ac:dyDescent="0.2">
      <c r="A89" t="s">
        <v>678</v>
      </c>
      <c r="B89" s="77">
        <v>45.08</v>
      </c>
      <c r="C89" s="77">
        <v>39.07</v>
      </c>
      <c r="D89" s="77">
        <v>36.659999999999997</v>
      </c>
      <c r="E89" s="77">
        <f t="shared" si="2"/>
        <v>39.07</v>
      </c>
      <c r="F89" s="77">
        <v>81.14</v>
      </c>
      <c r="G89" s="77">
        <v>69.12</v>
      </c>
      <c r="H89" s="77">
        <v>61.3</v>
      </c>
      <c r="I89" s="77">
        <f t="shared" si="3"/>
        <v>69.12</v>
      </c>
    </row>
    <row r="90" spans="1:9" x14ac:dyDescent="0.2">
      <c r="A90" t="s">
        <v>679</v>
      </c>
      <c r="B90" s="77">
        <v>54.09</v>
      </c>
      <c r="C90" s="77">
        <v>48.68</v>
      </c>
      <c r="D90" s="77">
        <v>45.68</v>
      </c>
      <c r="E90" s="77">
        <f t="shared" si="2"/>
        <v>48.68</v>
      </c>
      <c r="F90" s="77">
        <v>96.16</v>
      </c>
      <c r="G90" s="77">
        <v>81.739999999999995</v>
      </c>
      <c r="H90" s="77">
        <v>72.12</v>
      </c>
      <c r="I90" s="77">
        <f t="shared" si="3"/>
        <v>81.739999999999995</v>
      </c>
    </row>
    <row r="91" spans="1:9" x14ac:dyDescent="0.2">
      <c r="A91" t="s">
        <v>680</v>
      </c>
      <c r="B91" s="77">
        <v>34.86</v>
      </c>
      <c r="C91" s="77">
        <v>30.05</v>
      </c>
      <c r="D91" s="77">
        <v>26.44</v>
      </c>
      <c r="E91" s="77">
        <f t="shared" si="2"/>
        <v>30.05</v>
      </c>
      <c r="F91" s="77">
        <v>90.15</v>
      </c>
      <c r="G91" s="77">
        <v>76.930000000000007</v>
      </c>
      <c r="H91" s="77">
        <v>67.91</v>
      </c>
      <c r="I91" s="77">
        <f t="shared" si="3"/>
        <v>76.930000000000007</v>
      </c>
    </row>
    <row r="92" spans="1:9" x14ac:dyDescent="0.2">
      <c r="A92" t="s">
        <v>681</v>
      </c>
      <c r="B92" s="77">
        <v>54.09</v>
      </c>
      <c r="C92" s="77">
        <v>46.28</v>
      </c>
      <c r="D92" s="77">
        <v>42.07</v>
      </c>
      <c r="E92" s="77">
        <f t="shared" si="2"/>
        <v>46.28</v>
      </c>
      <c r="F92" s="77">
        <v>60.7</v>
      </c>
      <c r="G92" s="77">
        <v>51.69</v>
      </c>
      <c r="H92" s="77">
        <v>45.68</v>
      </c>
      <c r="I92" s="77">
        <f t="shared" si="3"/>
        <v>51.69</v>
      </c>
    </row>
    <row r="93" spans="1:9" x14ac:dyDescent="0.2">
      <c r="A93" t="s">
        <v>682</v>
      </c>
      <c r="B93" s="77">
        <v>45.08</v>
      </c>
      <c r="C93" s="77">
        <v>39.07</v>
      </c>
      <c r="D93" s="77">
        <v>36.06</v>
      </c>
      <c r="E93" s="77">
        <f t="shared" si="2"/>
        <v>39.07</v>
      </c>
      <c r="F93" s="77">
        <v>72.12</v>
      </c>
      <c r="G93" s="77">
        <v>61.3</v>
      </c>
      <c r="H93" s="77">
        <v>54.09</v>
      </c>
      <c r="I93" s="77">
        <f t="shared" si="3"/>
        <v>61.3</v>
      </c>
    </row>
    <row r="94" spans="1:9" x14ac:dyDescent="0.2">
      <c r="A94" t="s">
        <v>683</v>
      </c>
      <c r="B94" s="77">
        <v>48.68</v>
      </c>
      <c r="C94" s="77">
        <v>41.47</v>
      </c>
      <c r="D94" s="77">
        <v>37.86</v>
      </c>
      <c r="E94" s="77">
        <f t="shared" si="2"/>
        <v>41.47</v>
      </c>
      <c r="F94" s="77">
        <v>67.31</v>
      </c>
      <c r="G94" s="77">
        <v>57.7</v>
      </c>
      <c r="H94" s="77">
        <v>50.49</v>
      </c>
      <c r="I94" s="77">
        <f t="shared" si="3"/>
        <v>57.7</v>
      </c>
    </row>
    <row r="95" spans="1:9" x14ac:dyDescent="0.2">
      <c r="A95" t="s">
        <v>684</v>
      </c>
      <c r="B95" s="77">
        <v>42.07</v>
      </c>
      <c r="C95" s="77">
        <v>36.06</v>
      </c>
      <c r="D95" s="77">
        <v>33.659999999999997</v>
      </c>
      <c r="E95" s="77">
        <f t="shared" si="2"/>
        <v>36.06</v>
      </c>
      <c r="F95" s="77">
        <v>91.35</v>
      </c>
      <c r="G95" s="77">
        <v>78.13</v>
      </c>
      <c r="H95" s="77">
        <v>68.52</v>
      </c>
      <c r="I95" s="77">
        <f t="shared" si="3"/>
        <v>78.13</v>
      </c>
    </row>
    <row r="96" spans="1:9" x14ac:dyDescent="0.2">
      <c r="A96" t="s">
        <v>685</v>
      </c>
      <c r="B96" s="77">
        <v>49.28</v>
      </c>
      <c r="C96" s="77">
        <v>43.27</v>
      </c>
      <c r="D96" s="77">
        <v>40.270000000000003</v>
      </c>
      <c r="E96" s="77">
        <f t="shared" si="2"/>
        <v>43.27</v>
      </c>
      <c r="F96" s="77">
        <v>156.26</v>
      </c>
      <c r="G96" s="77">
        <v>132.82</v>
      </c>
      <c r="H96" s="77">
        <v>117.2</v>
      </c>
      <c r="I96" s="77">
        <f t="shared" si="3"/>
        <v>132.82</v>
      </c>
    </row>
    <row r="97" spans="1:9" x14ac:dyDescent="0.2">
      <c r="A97" t="s">
        <v>509</v>
      </c>
      <c r="B97" s="77">
        <v>57.68</v>
      </c>
      <c r="C97" s="77">
        <v>49.88</v>
      </c>
      <c r="D97" s="77">
        <v>45.68</v>
      </c>
      <c r="E97" s="77">
        <f t="shared" si="2"/>
        <v>49.88</v>
      </c>
      <c r="F97" s="77">
        <v>115.39</v>
      </c>
      <c r="G97" s="77">
        <v>98.57</v>
      </c>
      <c r="H97" s="77">
        <v>86.55</v>
      </c>
      <c r="I97" s="77">
        <f t="shared" si="3"/>
        <v>98.57</v>
      </c>
    </row>
    <row r="98" spans="1:9" x14ac:dyDescent="0.2">
      <c r="A98" t="s">
        <v>510</v>
      </c>
      <c r="B98" s="77">
        <v>60.7</v>
      </c>
      <c r="C98" s="77">
        <v>54.09</v>
      </c>
      <c r="D98" s="77">
        <v>51.69</v>
      </c>
      <c r="E98" s="77">
        <f t="shared" si="2"/>
        <v>54.09</v>
      </c>
      <c r="F98" s="77">
        <v>119</v>
      </c>
      <c r="G98" s="77">
        <v>101.57</v>
      </c>
      <c r="H98" s="77">
        <v>89.55</v>
      </c>
      <c r="I98" s="77">
        <f t="shared" si="3"/>
        <v>101.57</v>
      </c>
    </row>
    <row r="99" spans="1:9" x14ac:dyDescent="0.2">
      <c r="A99" t="s">
        <v>511</v>
      </c>
      <c r="B99" s="77">
        <v>45.08</v>
      </c>
      <c r="C99" s="77">
        <v>39.07</v>
      </c>
      <c r="D99" s="77">
        <v>36.06</v>
      </c>
      <c r="E99" s="77">
        <f t="shared" si="2"/>
        <v>39.07</v>
      </c>
      <c r="F99" s="77">
        <v>90.15</v>
      </c>
      <c r="G99" s="77">
        <v>76.930000000000007</v>
      </c>
      <c r="H99" s="77">
        <v>67.91</v>
      </c>
      <c r="I99" s="77">
        <f t="shared" si="3"/>
        <v>76.930000000000007</v>
      </c>
    </row>
    <row r="100" spans="1:9" x14ac:dyDescent="0.2">
      <c r="A100" t="s">
        <v>512</v>
      </c>
      <c r="B100" s="77">
        <v>46.88</v>
      </c>
      <c r="C100" s="77">
        <v>40.869999999999997</v>
      </c>
      <c r="D100" s="77">
        <v>37.26</v>
      </c>
      <c r="E100" s="77">
        <f t="shared" si="2"/>
        <v>40.869999999999997</v>
      </c>
      <c r="F100" s="77">
        <v>127.41</v>
      </c>
      <c r="G100" s="77">
        <v>108.78</v>
      </c>
      <c r="H100" s="77">
        <v>95.56</v>
      </c>
      <c r="I100" s="77">
        <f t="shared" si="3"/>
        <v>108.78</v>
      </c>
    </row>
  </sheetData>
  <mergeCells count="2">
    <mergeCell ref="B1:E1"/>
    <mergeCell ref="F1:I1"/>
  </mergeCells>
  <phoneticPr fontId="3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C702"/>
  <sheetViews>
    <sheetView workbookViewId="0">
      <pane xSplit="3" ySplit="1" topLeftCell="D640" activePane="bottomRight" state="frozen"/>
      <selection pane="topRight" activeCell="D1" sqref="D1"/>
      <selection pane="bottomLeft" activeCell="A2" sqref="A2"/>
      <selection pane="bottomRight" activeCell="C673" sqref="C673"/>
    </sheetView>
  </sheetViews>
  <sheetFormatPr baseColWidth="10" defaultColWidth="49.42578125" defaultRowHeight="12.75" x14ac:dyDescent="0.2"/>
  <cols>
    <col min="1" max="1" width="10.85546875" bestFit="1" customWidth="1"/>
    <col min="2" max="2" width="49.42578125" customWidth="1"/>
    <col min="3" max="3" width="49.42578125" style="99" customWidth="1"/>
  </cols>
  <sheetData>
    <row r="1" spans="1:3" x14ac:dyDescent="0.2">
      <c r="A1" s="13" t="s">
        <v>687</v>
      </c>
      <c r="B1" s="13" t="s">
        <v>688</v>
      </c>
      <c r="C1" s="101" t="s">
        <v>580</v>
      </c>
    </row>
    <row r="2" spans="1:3" x14ac:dyDescent="0.2">
      <c r="A2" s="14" t="s">
        <v>689</v>
      </c>
      <c r="B2" s="14" t="s">
        <v>690</v>
      </c>
      <c r="C2" s="102" t="s">
        <v>586</v>
      </c>
    </row>
    <row r="3" spans="1:3" x14ac:dyDescent="0.2">
      <c r="A3" s="14" t="s">
        <v>691</v>
      </c>
      <c r="B3" s="14" t="s">
        <v>692</v>
      </c>
      <c r="C3" s="102" t="s">
        <v>584</v>
      </c>
    </row>
    <row r="4" spans="1:3" x14ac:dyDescent="0.2">
      <c r="A4" s="14" t="s">
        <v>693</v>
      </c>
      <c r="B4" s="14" t="s">
        <v>694</v>
      </c>
      <c r="C4" s="102" t="s">
        <v>586</v>
      </c>
    </row>
    <row r="5" spans="1:3" x14ac:dyDescent="0.2">
      <c r="A5" s="14" t="s">
        <v>695</v>
      </c>
      <c r="B5" s="14" t="s">
        <v>696</v>
      </c>
      <c r="C5" s="102" t="s">
        <v>586</v>
      </c>
    </row>
    <row r="6" spans="1:3" x14ac:dyDescent="0.2">
      <c r="A6" s="14" t="s">
        <v>697</v>
      </c>
      <c r="B6" s="14" t="s">
        <v>698</v>
      </c>
      <c r="C6" s="102" t="s">
        <v>584</v>
      </c>
    </row>
    <row r="7" spans="1:3" x14ac:dyDescent="0.2">
      <c r="A7" s="14" t="s">
        <v>699</v>
      </c>
      <c r="B7" s="14" t="s">
        <v>700</v>
      </c>
      <c r="C7" s="102" t="s">
        <v>584</v>
      </c>
    </row>
    <row r="8" spans="1:3" x14ac:dyDescent="0.2">
      <c r="A8" s="14" t="s">
        <v>701</v>
      </c>
      <c r="B8" s="14" t="s">
        <v>702</v>
      </c>
      <c r="C8" s="102" t="s">
        <v>584</v>
      </c>
    </row>
    <row r="9" spans="1:3" x14ac:dyDescent="0.2">
      <c r="A9" s="14" t="s">
        <v>703</v>
      </c>
      <c r="B9" s="14" t="s">
        <v>704</v>
      </c>
      <c r="C9" s="102" t="s">
        <v>586</v>
      </c>
    </row>
    <row r="10" spans="1:3" x14ac:dyDescent="0.2">
      <c r="A10" s="14" t="s">
        <v>705</v>
      </c>
      <c r="B10" s="14" t="s">
        <v>706</v>
      </c>
      <c r="C10" s="102" t="s">
        <v>584</v>
      </c>
    </row>
    <row r="11" spans="1:3" x14ac:dyDescent="0.2">
      <c r="A11" s="14" t="s">
        <v>707</v>
      </c>
      <c r="B11" s="14" t="s">
        <v>708</v>
      </c>
      <c r="C11" s="102" t="s">
        <v>584</v>
      </c>
    </row>
    <row r="12" spans="1:3" x14ac:dyDescent="0.2">
      <c r="A12" s="14" t="s">
        <v>709</v>
      </c>
      <c r="B12" s="14" t="s">
        <v>710</v>
      </c>
      <c r="C12" s="102" t="s">
        <v>584</v>
      </c>
    </row>
    <row r="13" spans="1:3" x14ac:dyDescent="0.2">
      <c r="A13" s="14" t="s">
        <v>711</v>
      </c>
      <c r="B13" s="14" t="s">
        <v>712</v>
      </c>
      <c r="C13" s="102" t="s">
        <v>584</v>
      </c>
    </row>
    <row r="14" spans="1:3" x14ac:dyDescent="0.2">
      <c r="A14" s="14" t="s">
        <v>713</v>
      </c>
      <c r="B14" s="14" t="s">
        <v>714</v>
      </c>
      <c r="C14" s="102" t="s">
        <v>586</v>
      </c>
    </row>
    <row r="15" spans="1:3" x14ac:dyDescent="0.2">
      <c r="A15" s="14" t="s">
        <v>715</v>
      </c>
      <c r="B15" s="14" t="s">
        <v>716</v>
      </c>
      <c r="C15" s="102" t="s">
        <v>586</v>
      </c>
    </row>
    <row r="16" spans="1:3" x14ac:dyDescent="0.2">
      <c r="A16" s="14" t="s">
        <v>717</v>
      </c>
      <c r="B16" s="14" t="s">
        <v>718</v>
      </c>
      <c r="C16" s="102" t="s">
        <v>584</v>
      </c>
    </row>
    <row r="17" spans="1:3" x14ac:dyDescent="0.2">
      <c r="A17" s="14" t="s">
        <v>719</v>
      </c>
      <c r="B17" s="14" t="s">
        <v>720</v>
      </c>
      <c r="C17" s="102" t="s">
        <v>584</v>
      </c>
    </row>
    <row r="18" spans="1:3" x14ac:dyDescent="0.2">
      <c r="A18" s="14" t="s">
        <v>721</v>
      </c>
      <c r="B18" s="14" t="s">
        <v>722</v>
      </c>
      <c r="C18" s="102" t="s">
        <v>584</v>
      </c>
    </row>
    <row r="19" spans="1:3" x14ac:dyDescent="0.2">
      <c r="A19" s="14" t="s">
        <v>723</v>
      </c>
      <c r="B19" s="14" t="s">
        <v>724</v>
      </c>
      <c r="C19" s="102" t="s">
        <v>586</v>
      </c>
    </row>
    <row r="20" spans="1:3" x14ac:dyDescent="0.2">
      <c r="A20" s="14" t="s">
        <v>725</v>
      </c>
      <c r="B20" s="14" t="s">
        <v>726</v>
      </c>
      <c r="C20" s="102" t="s">
        <v>586</v>
      </c>
    </row>
    <row r="21" spans="1:3" x14ac:dyDescent="0.2">
      <c r="A21" s="14" t="s">
        <v>727</v>
      </c>
      <c r="B21" s="14" t="s">
        <v>728</v>
      </c>
      <c r="C21" s="102" t="s">
        <v>584</v>
      </c>
    </row>
    <row r="22" spans="1:3" x14ac:dyDescent="0.2">
      <c r="A22" s="14" t="s">
        <v>729</v>
      </c>
      <c r="B22" s="14" t="s">
        <v>730</v>
      </c>
      <c r="C22" s="102" t="s">
        <v>584</v>
      </c>
    </row>
    <row r="23" spans="1:3" x14ac:dyDescent="0.2">
      <c r="A23" s="14" t="s">
        <v>731</v>
      </c>
      <c r="B23" s="14" t="s">
        <v>732</v>
      </c>
      <c r="C23" s="102" t="s">
        <v>586</v>
      </c>
    </row>
    <row r="24" spans="1:3" x14ac:dyDescent="0.2">
      <c r="A24" s="14" t="s">
        <v>733</v>
      </c>
      <c r="B24" s="14" t="s">
        <v>734</v>
      </c>
      <c r="C24" s="102" t="s">
        <v>584</v>
      </c>
    </row>
    <row r="25" spans="1:3" x14ac:dyDescent="0.2">
      <c r="A25" s="14" t="s">
        <v>735</v>
      </c>
      <c r="B25" s="14" t="s">
        <v>736</v>
      </c>
      <c r="C25" s="102" t="s">
        <v>586</v>
      </c>
    </row>
    <row r="26" spans="1:3" x14ac:dyDescent="0.2">
      <c r="A26" s="14" t="s">
        <v>737</v>
      </c>
      <c r="B26" s="14" t="s">
        <v>738</v>
      </c>
      <c r="C26" s="102" t="s">
        <v>584</v>
      </c>
    </row>
    <row r="27" spans="1:3" x14ac:dyDescent="0.2">
      <c r="A27" s="14" t="s">
        <v>739</v>
      </c>
      <c r="B27" s="14" t="s">
        <v>740</v>
      </c>
      <c r="C27" s="102" t="s">
        <v>586</v>
      </c>
    </row>
    <row r="28" spans="1:3" x14ac:dyDescent="0.2">
      <c r="A28" s="14" t="s">
        <v>741</v>
      </c>
      <c r="B28" s="14" t="s">
        <v>742</v>
      </c>
      <c r="C28" s="102" t="s">
        <v>584</v>
      </c>
    </row>
    <row r="29" spans="1:3" x14ac:dyDescent="0.2">
      <c r="A29" s="14" t="s">
        <v>743</v>
      </c>
      <c r="B29" s="14" t="s">
        <v>744</v>
      </c>
      <c r="C29" s="102" t="s">
        <v>584</v>
      </c>
    </row>
    <row r="30" spans="1:3" x14ac:dyDescent="0.2">
      <c r="A30" s="14" t="s">
        <v>745</v>
      </c>
      <c r="B30" s="14" t="s">
        <v>746</v>
      </c>
      <c r="C30" s="102" t="s">
        <v>584</v>
      </c>
    </row>
    <row r="31" spans="1:3" x14ac:dyDescent="0.2">
      <c r="A31" s="14" t="s">
        <v>747</v>
      </c>
      <c r="B31" s="14" t="s">
        <v>748</v>
      </c>
      <c r="C31" s="102" t="s">
        <v>586</v>
      </c>
    </row>
    <row r="32" spans="1:3" x14ac:dyDescent="0.2">
      <c r="A32" s="14" t="s">
        <v>749</v>
      </c>
      <c r="B32" s="14" t="s">
        <v>750</v>
      </c>
      <c r="C32" s="102" t="s">
        <v>584</v>
      </c>
    </row>
    <row r="33" spans="1:3" x14ac:dyDescent="0.2">
      <c r="A33" s="14" t="s">
        <v>751</v>
      </c>
      <c r="B33" s="14" t="s">
        <v>752</v>
      </c>
      <c r="C33" s="102" t="s">
        <v>584</v>
      </c>
    </row>
    <row r="34" spans="1:3" x14ac:dyDescent="0.2">
      <c r="A34" s="14" t="s">
        <v>753</v>
      </c>
      <c r="B34" s="14" t="s">
        <v>754</v>
      </c>
      <c r="C34" s="102" t="s">
        <v>584</v>
      </c>
    </row>
    <row r="35" spans="1:3" x14ac:dyDescent="0.2">
      <c r="A35" s="14" t="s">
        <v>755</v>
      </c>
      <c r="B35" s="14" t="s">
        <v>756</v>
      </c>
      <c r="C35" s="102" t="s">
        <v>586</v>
      </c>
    </row>
    <row r="36" spans="1:3" x14ac:dyDescent="0.2">
      <c r="A36" s="14" t="s">
        <v>757</v>
      </c>
      <c r="B36" s="14" t="s">
        <v>758</v>
      </c>
      <c r="C36" s="102" t="s">
        <v>584</v>
      </c>
    </row>
    <row r="37" spans="1:3" x14ac:dyDescent="0.2">
      <c r="A37" s="14" t="s">
        <v>759</v>
      </c>
      <c r="B37" s="14" t="s">
        <v>760</v>
      </c>
      <c r="C37" s="102" t="s">
        <v>584</v>
      </c>
    </row>
    <row r="38" spans="1:3" x14ac:dyDescent="0.2">
      <c r="A38" s="14" t="s">
        <v>761</v>
      </c>
      <c r="B38" s="14" t="s">
        <v>762</v>
      </c>
      <c r="C38" s="102" t="s">
        <v>584</v>
      </c>
    </row>
    <row r="39" spans="1:3" x14ac:dyDescent="0.2">
      <c r="A39" s="14" t="s">
        <v>763</v>
      </c>
      <c r="B39" s="14" t="s">
        <v>764</v>
      </c>
      <c r="C39" s="102" t="s">
        <v>586</v>
      </c>
    </row>
    <row r="40" spans="1:3" x14ac:dyDescent="0.2">
      <c r="A40" s="14" t="s">
        <v>765</v>
      </c>
      <c r="B40" s="14" t="s">
        <v>766</v>
      </c>
      <c r="C40" s="102" t="s">
        <v>584</v>
      </c>
    </row>
    <row r="41" spans="1:3" x14ac:dyDescent="0.2">
      <c r="A41" s="14" t="s">
        <v>767</v>
      </c>
      <c r="B41" s="14" t="s">
        <v>768</v>
      </c>
      <c r="C41" s="102" t="s">
        <v>584</v>
      </c>
    </row>
    <row r="42" spans="1:3" x14ac:dyDescent="0.2">
      <c r="A42" s="14" t="s">
        <v>769</v>
      </c>
      <c r="B42" s="14" t="s">
        <v>770</v>
      </c>
      <c r="C42" s="102" t="s">
        <v>586</v>
      </c>
    </row>
    <row r="43" spans="1:3" x14ac:dyDescent="0.2">
      <c r="A43" s="14" t="s">
        <v>771</v>
      </c>
      <c r="B43" s="14" t="s">
        <v>772</v>
      </c>
      <c r="C43" s="102" t="s">
        <v>586</v>
      </c>
    </row>
    <row r="44" spans="1:3" x14ac:dyDescent="0.2">
      <c r="A44" s="14" t="s">
        <v>773</v>
      </c>
      <c r="B44" s="14" t="s">
        <v>774</v>
      </c>
      <c r="C44" s="102" t="s">
        <v>586</v>
      </c>
    </row>
    <row r="45" spans="1:3" x14ac:dyDescent="0.2">
      <c r="A45" s="14" t="s">
        <v>775</v>
      </c>
      <c r="B45" s="14" t="s">
        <v>776</v>
      </c>
      <c r="C45" s="102" t="s">
        <v>584</v>
      </c>
    </row>
    <row r="46" spans="1:3" x14ac:dyDescent="0.2">
      <c r="A46" s="14" t="s">
        <v>777</v>
      </c>
      <c r="B46" s="14" t="s">
        <v>778</v>
      </c>
      <c r="C46" s="102" t="s">
        <v>586</v>
      </c>
    </row>
    <row r="47" spans="1:3" x14ac:dyDescent="0.2">
      <c r="A47" s="14" t="s">
        <v>779</v>
      </c>
      <c r="B47" s="14" t="s">
        <v>780</v>
      </c>
      <c r="C47" s="102" t="s">
        <v>586</v>
      </c>
    </row>
    <row r="48" spans="1:3" x14ac:dyDescent="0.2">
      <c r="A48" s="14" t="s">
        <v>781</v>
      </c>
      <c r="B48" s="14" t="s">
        <v>782</v>
      </c>
      <c r="C48" s="102" t="s">
        <v>584</v>
      </c>
    </row>
    <row r="49" spans="1:3" x14ac:dyDescent="0.2">
      <c r="A49" s="14" t="s">
        <v>783</v>
      </c>
      <c r="B49" s="14" t="s">
        <v>784</v>
      </c>
      <c r="C49" s="102" t="s">
        <v>584</v>
      </c>
    </row>
    <row r="50" spans="1:3" x14ac:dyDescent="0.2">
      <c r="A50" s="14" t="s">
        <v>785</v>
      </c>
      <c r="B50" s="14" t="s">
        <v>786</v>
      </c>
      <c r="C50" s="102" t="s">
        <v>586</v>
      </c>
    </row>
    <row r="51" spans="1:3" x14ac:dyDescent="0.2">
      <c r="A51" s="14" t="s">
        <v>787</v>
      </c>
      <c r="B51" s="14" t="s">
        <v>788</v>
      </c>
      <c r="C51" s="102" t="s">
        <v>584</v>
      </c>
    </row>
    <row r="52" spans="1:3" x14ac:dyDescent="0.2">
      <c r="A52" s="14" t="s">
        <v>789</v>
      </c>
      <c r="B52" s="14" t="s">
        <v>790</v>
      </c>
      <c r="C52" s="102" t="s">
        <v>584</v>
      </c>
    </row>
    <row r="53" spans="1:3" x14ac:dyDescent="0.2">
      <c r="A53" s="14" t="s">
        <v>791</v>
      </c>
      <c r="B53" s="14" t="s">
        <v>792</v>
      </c>
      <c r="C53" s="102" t="s">
        <v>584</v>
      </c>
    </row>
    <row r="54" spans="1:3" x14ac:dyDescent="0.2">
      <c r="A54" s="14" t="s">
        <v>793</v>
      </c>
      <c r="B54" s="14" t="s">
        <v>794</v>
      </c>
      <c r="C54" s="102" t="s">
        <v>584</v>
      </c>
    </row>
    <row r="55" spans="1:3" x14ac:dyDescent="0.2">
      <c r="A55" s="14" t="s">
        <v>795</v>
      </c>
      <c r="B55" s="14" t="s">
        <v>796</v>
      </c>
      <c r="C55" s="102" t="s">
        <v>586</v>
      </c>
    </row>
    <row r="56" spans="1:3" x14ac:dyDescent="0.2">
      <c r="A56" s="14" t="s">
        <v>797</v>
      </c>
      <c r="B56" s="14" t="s">
        <v>798</v>
      </c>
      <c r="C56" s="102" t="s">
        <v>584</v>
      </c>
    </row>
    <row r="57" spans="1:3" x14ac:dyDescent="0.2">
      <c r="A57" s="14" t="s">
        <v>799</v>
      </c>
      <c r="B57" s="14" t="s">
        <v>800</v>
      </c>
      <c r="C57" s="102" t="s">
        <v>584</v>
      </c>
    </row>
    <row r="58" spans="1:3" x14ac:dyDescent="0.2">
      <c r="A58" s="14" t="s">
        <v>801</v>
      </c>
      <c r="B58" s="14" t="s">
        <v>802</v>
      </c>
      <c r="C58" s="102" t="s">
        <v>584</v>
      </c>
    </row>
    <row r="59" spans="1:3" x14ac:dyDescent="0.2">
      <c r="A59" s="14" t="s">
        <v>803</v>
      </c>
      <c r="B59" s="14" t="s">
        <v>804</v>
      </c>
      <c r="C59" s="102" t="s">
        <v>584</v>
      </c>
    </row>
    <row r="60" spans="1:3" x14ac:dyDescent="0.2">
      <c r="A60" s="14" t="s">
        <v>805</v>
      </c>
      <c r="B60" s="14" t="s">
        <v>806</v>
      </c>
      <c r="C60" s="102" t="s">
        <v>584</v>
      </c>
    </row>
    <row r="61" spans="1:3" x14ac:dyDescent="0.2">
      <c r="A61" s="14" t="s">
        <v>807</v>
      </c>
      <c r="B61" s="14" t="s">
        <v>808</v>
      </c>
      <c r="C61" s="102" t="s">
        <v>584</v>
      </c>
    </row>
    <row r="62" spans="1:3" x14ac:dyDescent="0.2">
      <c r="A62" s="14" t="s">
        <v>809</v>
      </c>
      <c r="B62" s="14" t="s">
        <v>810</v>
      </c>
      <c r="C62" s="102" t="s">
        <v>584</v>
      </c>
    </row>
    <row r="63" spans="1:3" x14ac:dyDescent="0.2">
      <c r="A63" s="14" t="s">
        <v>811</v>
      </c>
      <c r="B63" s="14" t="s">
        <v>812</v>
      </c>
      <c r="C63" s="102" t="s">
        <v>584</v>
      </c>
    </row>
    <row r="64" spans="1:3" x14ac:dyDescent="0.2">
      <c r="A64" s="14" t="s">
        <v>813</v>
      </c>
      <c r="B64" s="14" t="s">
        <v>814</v>
      </c>
      <c r="C64" s="102" t="s">
        <v>586</v>
      </c>
    </row>
    <row r="65" spans="1:3" x14ac:dyDescent="0.2">
      <c r="A65" s="14" t="s">
        <v>815</v>
      </c>
      <c r="B65" s="14" t="s">
        <v>816</v>
      </c>
      <c r="C65" s="102" t="s">
        <v>586</v>
      </c>
    </row>
    <row r="66" spans="1:3" x14ac:dyDescent="0.2">
      <c r="A66" s="14" t="s">
        <v>817</v>
      </c>
      <c r="B66" s="14" t="s">
        <v>818</v>
      </c>
      <c r="C66" s="102" t="s">
        <v>584</v>
      </c>
    </row>
    <row r="67" spans="1:3" x14ac:dyDescent="0.2">
      <c r="A67" s="14" t="s">
        <v>819</v>
      </c>
      <c r="B67" s="14" t="s">
        <v>820</v>
      </c>
      <c r="C67" s="102" t="s">
        <v>584</v>
      </c>
    </row>
    <row r="68" spans="1:3" x14ac:dyDescent="0.2">
      <c r="A68" s="14" t="s">
        <v>821</v>
      </c>
      <c r="B68" s="14" t="s">
        <v>822</v>
      </c>
      <c r="C68" s="102" t="s">
        <v>584</v>
      </c>
    </row>
    <row r="69" spans="1:3" x14ac:dyDescent="0.2">
      <c r="A69" s="14" t="s">
        <v>823</v>
      </c>
      <c r="B69" s="14" t="s">
        <v>824</v>
      </c>
      <c r="C69" s="102" t="s">
        <v>584</v>
      </c>
    </row>
    <row r="70" spans="1:3" x14ac:dyDescent="0.2">
      <c r="A70" s="14" t="s">
        <v>825</v>
      </c>
      <c r="B70" s="14" t="s">
        <v>826</v>
      </c>
      <c r="C70" s="102" t="s">
        <v>584</v>
      </c>
    </row>
    <row r="71" spans="1:3" x14ac:dyDescent="0.2">
      <c r="A71" s="14" t="s">
        <v>827</v>
      </c>
      <c r="B71" s="14" t="s">
        <v>828</v>
      </c>
      <c r="C71" s="102" t="s">
        <v>584</v>
      </c>
    </row>
    <row r="72" spans="1:3" x14ac:dyDescent="0.2">
      <c r="A72" s="14" t="s">
        <v>829</v>
      </c>
      <c r="B72" s="14" t="s">
        <v>830</v>
      </c>
      <c r="C72" s="102" t="s">
        <v>584</v>
      </c>
    </row>
    <row r="73" spans="1:3" x14ac:dyDescent="0.2">
      <c r="A73" s="14" t="s">
        <v>831</v>
      </c>
      <c r="B73" s="14" t="s">
        <v>832</v>
      </c>
      <c r="C73" s="102" t="s">
        <v>584</v>
      </c>
    </row>
    <row r="74" spans="1:3" x14ac:dyDescent="0.2">
      <c r="A74" s="14" t="s">
        <v>833</v>
      </c>
      <c r="B74" s="14" t="s">
        <v>834</v>
      </c>
      <c r="C74" s="102" t="s">
        <v>586</v>
      </c>
    </row>
    <row r="75" spans="1:3" x14ac:dyDescent="0.2">
      <c r="A75" s="14" t="s">
        <v>835</v>
      </c>
      <c r="B75" s="14" t="s">
        <v>836</v>
      </c>
      <c r="C75" s="102" t="s">
        <v>586</v>
      </c>
    </row>
    <row r="76" spans="1:3" x14ac:dyDescent="0.2">
      <c r="A76" s="14" t="s">
        <v>837</v>
      </c>
      <c r="B76" s="14" t="s">
        <v>838</v>
      </c>
      <c r="C76" s="102" t="s">
        <v>584</v>
      </c>
    </row>
    <row r="77" spans="1:3" x14ac:dyDescent="0.2">
      <c r="A77" s="14" t="s">
        <v>839</v>
      </c>
      <c r="B77" s="14" t="s">
        <v>840</v>
      </c>
      <c r="C77" s="102" t="s">
        <v>586</v>
      </c>
    </row>
    <row r="78" spans="1:3" x14ac:dyDescent="0.2">
      <c r="A78" s="14" t="s">
        <v>841</v>
      </c>
      <c r="B78" s="14" t="s">
        <v>842</v>
      </c>
      <c r="C78" s="102" t="s">
        <v>584</v>
      </c>
    </row>
    <row r="79" spans="1:3" x14ac:dyDescent="0.2">
      <c r="A79" s="14" t="s">
        <v>843</v>
      </c>
      <c r="B79" s="14" t="s">
        <v>844</v>
      </c>
      <c r="C79" s="102" t="s">
        <v>586</v>
      </c>
    </row>
    <row r="80" spans="1:3" x14ac:dyDescent="0.2">
      <c r="A80" s="14" t="s">
        <v>845</v>
      </c>
      <c r="B80" s="14" t="s">
        <v>846</v>
      </c>
      <c r="C80" s="102" t="s">
        <v>586</v>
      </c>
    </row>
    <row r="81" spans="1:3" x14ac:dyDescent="0.2">
      <c r="A81" s="14" t="s">
        <v>847</v>
      </c>
      <c r="B81" s="14" t="s">
        <v>848</v>
      </c>
      <c r="C81" s="102" t="s">
        <v>584</v>
      </c>
    </row>
    <row r="82" spans="1:3" x14ac:dyDescent="0.2">
      <c r="A82" s="14" t="s">
        <v>849</v>
      </c>
      <c r="B82" s="14" t="s">
        <v>850</v>
      </c>
      <c r="C82" s="102" t="s">
        <v>584</v>
      </c>
    </row>
    <row r="83" spans="1:3" x14ac:dyDescent="0.2">
      <c r="A83" s="14" t="s">
        <v>851</v>
      </c>
      <c r="B83" s="14" t="s">
        <v>852</v>
      </c>
      <c r="C83" s="102" t="s">
        <v>584</v>
      </c>
    </row>
    <row r="84" spans="1:3" x14ac:dyDescent="0.2">
      <c r="A84" s="14" t="s">
        <v>853</v>
      </c>
      <c r="B84" s="14" t="s">
        <v>854</v>
      </c>
      <c r="C84" s="102" t="s">
        <v>584</v>
      </c>
    </row>
    <row r="85" spans="1:3" x14ac:dyDescent="0.2">
      <c r="A85" s="14" t="s">
        <v>855</v>
      </c>
      <c r="B85" s="14" t="s">
        <v>856</v>
      </c>
      <c r="C85" s="102" t="s">
        <v>584</v>
      </c>
    </row>
    <row r="86" spans="1:3" x14ac:dyDescent="0.2">
      <c r="A86" s="14" t="s">
        <v>857</v>
      </c>
      <c r="B86" s="14" t="s">
        <v>858</v>
      </c>
      <c r="C86" s="102" t="s">
        <v>584</v>
      </c>
    </row>
    <row r="87" spans="1:3" x14ac:dyDescent="0.2">
      <c r="A87" s="14" t="s">
        <v>859</v>
      </c>
      <c r="B87" s="14" t="s">
        <v>860</v>
      </c>
      <c r="C87" s="102" t="s">
        <v>584</v>
      </c>
    </row>
    <row r="88" spans="1:3" x14ac:dyDescent="0.2">
      <c r="A88" s="14" t="s">
        <v>861</v>
      </c>
      <c r="B88" s="14" t="s">
        <v>862</v>
      </c>
      <c r="C88" s="102" t="s">
        <v>584</v>
      </c>
    </row>
    <row r="89" spans="1:3" x14ac:dyDescent="0.2">
      <c r="A89" s="14" t="s">
        <v>863</v>
      </c>
      <c r="B89" s="14" t="s">
        <v>864</v>
      </c>
      <c r="C89" s="102" t="s">
        <v>584</v>
      </c>
    </row>
    <row r="90" spans="1:3" x14ac:dyDescent="0.2">
      <c r="A90" s="14" t="s">
        <v>865</v>
      </c>
      <c r="B90" s="14" t="s">
        <v>866</v>
      </c>
      <c r="C90" s="102" t="s">
        <v>586</v>
      </c>
    </row>
    <row r="91" spans="1:3" x14ac:dyDescent="0.2">
      <c r="A91" s="14" t="s">
        <v>867</v>
      </c>
      <c r="B91" s="14" t="s">
        <v>868</v>
      </c>
      <c r="C91" s="102" t="s">
        <v>586</v>
      </c>
    </row>
    <row r="92" spans="1:3" x14ac:dyDescent="0.2">
      <c r="A92" s="14" t="s">
        <v>869</v>
      </c>
      <c r="B92" s="14" t="s">
        <v>870</v>
      </c>
      <c r="C92" s="102" t="s">
        <v>584</v>
      </c>
    </row>
    <row r="93" spans="1:3" x14ac:dyDescent="0.2">
      <c r="A93" s="14" t="s">
        <v>871</v>
      </c>
      <c r="B93" s="14" t="s">
        <v>872</v>
      </c>
      <c r="C93" s="102" t="s">
        <v>586</v>
      </c>
    </row>
    <row r="94" spans="1:3" x14ac:dyDescent="0.2">
      <c r="A94" s="14" t="s">
        <v>873</v>
      </c>
      <c r="B94" s="14" t="s">
        <v>874</v>
      </c>
      <c r="C94" s="102" t="s">
        <v>584</v>
      </c>
    </row>
    <row r="95" spans="1:3" x14ac:dyDescent="0.2">
      <c r="A95" s="14" t="s">
        <v>875</v>
      </c>
      <c r="B95" s="14" t="s">
        <v>876</v>
      </c>
      <c r="C95" s="102" t="s">
        <v>586</v>
      </c>
    </row>
    <row r="96" spans="1:3" x14ac:dyDescent="0.2">
      <c r="A96" s="14" t="s">
        <v>877</v>
      </c>
      <c r="B96" s="14" t="s">
        <v>878</v>
      </c>
      <c r="C96" s="102" t="s">
        <v>584</v>
      </c>
    </row>
    <row r="97" spans="1:3" x14ac:dyDescent="0.2">
      <c r="A97" s="14" t="s">
        <v>879</v>
      </c>
      <c r="B97" s="14" t="s">
        <v>880</v>
      </c>
      <c r="C97" s="102" t="s">
        <v>584</v>
      </c>
    </row>
    <row r="98" spans="1:3" x14ac:dyDescent="0.2">
      <c r="A98" s="14" t="s">
        <v>881</v>
      </c>
      <c r="B98" s="14" t="s">
        <v>882</v>
      </c>
      <c r="C98" s="102" t="s">
        <v>584</v>
      </c>
    </row>
    <row r="99" spans="1:3" x14ac:dyDescent="0.2">
      <c r="A99" s="14" t="s">
        <v>883</v>
      </c>
      <c r="B99" s="14" t="s">
        <v>884</v>
      </c>
      <c r="C99" s="102" t="s">
        <v>584</v>
      </c>
    </row>
    <row r="100" spans="1:3" x14ac:dyDescent="0.2">
      <c r="A100" s="14" t="s">
        <v>885</v>
      </c>
      <c r="B100" s="14" t="s">
        <v>886</v>
      </c>
      <c r="C100" s="102" t="s">
        <v>584</v>
      </c>
    </row>
    <row r="101" spans="1:3" x14ac:dyDescent="0.2">
      <c r="A101" s="14" t="s">
        <v>887</v>
      </c>
      <c r="B101" s="14" t="s">
        <v>888</v>
      </c>
      <c r="C101" s="102" t="s">
        <v>584</v>
      </c>
    </row>
    <row r="102" spans="1:3" x14ac:dyDescent="0.2">
      <c r="A102" s="14" t="s">
        <v>889</v>
      </c>
      <c r="B102" s="14" t="s">
        <v>890</v>
      </c>
      <c r="C102" s="102" t="s">
        <v>586</v>
      </c>
    </row>
    <row r="103" spans="1:3" x14ac:dyDescent="0.2">
      <c r="A103" s="14" t="s">
        <v>891</v>
      </c>
      <c r="B103" s="14" t="s">
        <v>892</v>
      </c>
      <c r="C103" s="102" t="s">
        <v>584</v>
      </c>
    </row>
    <row r="104" spans="1:3" x14ac:dyDescent="0.2">
      <c r="A104" s="14" t="s">
        <v>893</v>
      </c>
      <c r="B104" s="14" t="s">
        <v>894</v>
      </c>
      <c r="C104" s="102" t="s">
        <v>584</v>
      </c>
    </row>
    <row r="105" spans="1:3" x14ac:dyDescent="0.2">
      <c r="A105" s="14" t="s">
        <v>895</v>
      </c>
      <c r="B105" s="14" t="s">
        <v>896</v>
      </c>
      <c r="C105" s="102" t="s">
        <v>584</v>
      </c>
    </row>
    <row r="106" spans="1:3" x14ac:dyDescent="0.2">
      <c r="A106" s="14" t="s">
        <v>897</v>
      </c>
      <c r="B106" s="14" t="s">
        <v>898</v>
      </c>
      <c r="C106" s="102" t="s">
        <v>586</v>
      </c>
    </row>
    <row r="107" spans="1:3" x14ac:dyDescent="0.2">
      <c r="A107" s="14" t="s">
        <v>899</v>
      </c>
      <c r="B107" s="14" t="s">
        <v>900</v>
      </c>
      <c r="C107" s="102" t="s">
        <v>584</v>
      </c>
    </row>
    <row r="108" spans="1:3" x14ac:dyDescent="0.2">
      <c r="A108" s="14" t="s">
        <v>901</v>
      </c>
      <c r="B108" s="14" t="s">
        <v>902</v>
      </c>
      <c r="C108" s="102" t="s">
        <v>584</v>
      </c>
    </row>
    <row r="109" spans="1:3" x14ac:dyDescent="0.2">
      <c r="A109" s="14" t="s">
        <v>903</v>
      </c>
      <c r="B109" s="14" t="s">
        <v>904</v>
      </c>
      <c r="C109" s="102" t="s">
        <v>584</v>
      </c>
    </row>
    <row r="110" spans="1:3" x14ac:dyDescent="0.2">
      <c r="A110" s="14" t="s">
        <v>905</v>
      </c>
      <c r="B110" s="14" t="s">
        <v>906</v>
      </c>
      <c r="C110" s="102" t="s">
        <v>586</v>
      </c>
    </row>
    <row r="111" spans="1:3" x14ac:dyDescent="0.2">
      <c r="A111" s="14" t="s">
        <v>907</v>
      </c>
      <c r="B111" s="14" t="s">
        <v>908</v>
      </c>
      <c r="C111" s="102" t="s">
        <v>584</v>
      </c>
    </row>
    <row r="112" spans="1:3" x14ac:dyDescent="0.2">
      <c r="A112" s="14" t="s">
        <v>909</v>
      </c>
      <c r="B112" s="14" t="s">
        <v>910</v>
      </c>
      <c r="C112" s="102" t="s">
        <v>586</v>
      </c>
    </row>
    <row r="113" spans="1:3" x14ac:dyDescent="0.2">
      <c r="A113" s="14" t="s">
        <v>911</v>
      </c>
      <c r="B113" s="14" t="s">
        <v>912</v>
      </c>
      <c r="C113" s="102" t="s">
        <v>586</v>
      </c>
    </row>
    <row r="114" spans="1:3" x14ac:dyDescent="0.2">
      <c r="A114" s="14" t="s">
        <v>913</v>
      </c>
      <c r="B114" s="14" t="s">
        <v>914</v>
      </c>
      <c r="C114" s="102" t="s">
        <v>586</v>
      </c>
    </row>
    <row r="115" spans="1:3" x14ac:dyDescent="0.2">
      <c r="A115" s="14" t="s">
        <v>915</v>
      </c>
      <c r="B115" s="14" t="s">
        <v>916</v>
      </c>
      <c r="C115" s="102" t="s">
        <v>586</v>
      </c>
    </row>
    <row r="116" spans="1:3" x14ac:dyDescent="0.2">
      <c r="A116" s="14" t="s">
        <v>917</v>
      </c>
      <c r="B116" s="14" t="s">
        <v>918</v>
      </c>
      <c r="C116" s="102" t="s">
        <v>586</v>
      </c>
    </row>
    <row r="117" spans="1:3" x14ac:dyDescent="0.2">
      <c r="A117" s="14" t="s">
        <v>919</v>
      </c>
      <c r="B117" s="14" t="s">
        <v>920</v>
      </c>
      <c r="C117" s="102" t="s">
        <v>584</v>
      </c>
    </row>
    <row r="118" spans="1:3" x14ac:dyDescent="0.2">
      <c r="A118" s="14" t="s">
        <v>921</v>
      </c>
      <c r="B118" s="14" t="s">
        <v>922</v>
      </c>
      <c r="C118" s="102" t="s">
        <v>584</v>
      </c>
    </row>
    <row r="119" spans="1:3" x14ac:dyDescent="0.2">
      <c r="A119" s="14" t="s">
        <v>923</v>
      </c>
      <c r="B119" s="14" t="s">
        <v>924</v>
      </c>
      <c r="C119" s="102" t="s">
        <v>584</v>
      </c>
    </row>
    <row r="120" spans="1:3" x14ac:dyDescent="0.2">
      <c r="A120" s="14" t="s">
        <v>925</v>
      </c>
      <c r="B120" s="14" t="s">
        <v>926</v>
      </c>
      <c r="C120" s="102" t="s">
        <v>584</v>
      </c>
    </row>
    <row r="121" spans="1:3" x14ac:dyDescent="0.2">
      <c r="A121" s="14" t="s">
        <v>927</v>
      </c>
      <c r="B121" s="14" t="s">
        <v>928</v>
      </c>
      <c r="C121" s="102" t="s">
        <v>584</v>
      </c>
    </row>
    <row r="122" spans="1:3" x14ac:dyDescent="0.2">
      <c r="A122" s="14" t="s">
        <v>929</v>
      </c>
      <c r="B122" s="14" t="s">
        <v>930</v>
      </c>
      <c r="C122" s="102" t="s">
        <v>586</v>
      </c>
    </row>
    <row r="123" spans="1:3" x14ac:dyDescent="0.2">
      <c r="A123" s="14" t="s">
        <v>931</v>
      </c>
      <c r="B123" s="14" t="s">
        <v>932</v>
      </c>
      <c r="C123" s="102" t="s">
        <v>584</v>
      </c>
    </row>
    <row r="124" spans="1:3" x14ac:dyDescent="0.2">
      <c r="A124" s="14" t="s">
        <v>933</v>
      </c>
      <c r="B124" s="14" t="s">
        <v>934</v>
      </c>
      <c r="C124" s="102" t="s">
        <v>586</v>
      </c>
    </row>
    <row r="125" spans="1:3" x14ac:dyDescent="0.2">
      <c r="A125" s="14" t="s">
        <v>935</v>
      </c>
      <c r="B125" s="14" t="s">
        <v>936</v>
      </c>
      <c r="C125" s="102" t="s">
        <v>584</v>
      </c>
    </row>
    <row r="126" spans="1:3" x14ac:dyDescent="0.2">
      <c r="A126" s="14" t="s">
        <v>937</v>
      </c>
      <c r="B126" s="14" t="s">
        <v>938</v>
      </c>
      <c r="C126" s="102" t="s">
        <v>584</v>
      </c>
    </row>
    <row r="127" spans="1:3" x14ac:dyDescent="0.2">
      <c r="A127" s="14" t="s">
        <v>939</v>
      </c>
      <c r="B127" s="14" t="s">
        <v>940</v>
      </c>
      <c r="C127" s="102" t="s">
        <v>584</v>
      </c>
    </row>
    <row r="128" spans="1:3" x14ac:dyDescent="0.2">
      <c r="A128" s="14" t="s">
        <v>941</v>
      </c>
      <c r="B128" s="14" t="s">
        <v>942</v>
      </c>
      <c r="C128" s="102" t="s">
        <v>586</v>
      </c>
    </row>
    <row r="129" spans="1:3" x14ac:dyDescent="0.2">
      <c r="A129" s="14" t="s">
        <v>943</v>
      </c>
      <c r="B129" s="14" t="s">
        <v>944</v>
      </c>
      <c r="C129" s="102" t="s">
        <v>586</v>
      </c>
    </row>
    <row r="130" spans="1:3" x14ac:dyDescent="0.2">
      <c r="A130" s="14" t="s">
        <v>945</v>
      </c>
      <c r="B130" s="14" t="s">
        <v>946</v>
      </c>
      <c r="C130" s="102" t="s">
        <v>584</v>
      </c>
    </row>
    <row r="131" spans="1:3" x14ac:dyDescent="0.2">
      <c r="A131" s="14" t="s">
        <v>947</v>
      </c>
      <c r="B131" s="14" t="s">
        <v>948</v>
      </c>
      <c r="C131" s="102" t="s">
        <v>584</v>
      </c>
    </row>
    <row r="132" spans="1:3" x14ac:dyDescent="0.2">
      <c r="A132" s="14" t="s">
        <v>949</v>
      </c>
      <c r="B132" s="14" t="s">
        <v>950</v>
      </c>
      <c r="C132" s="102" t="s">
        <v>584</v>
      </c>
    </row>
    <row r="133" spans="1:3" x14ac:dyDescent="0.2">
      <c r="A133" s="14" t="s">
        <v>951</v>
      </c>
      <c r="B133" s="14" t="s">
        <v>952</v>
      </c>
      <c r="C133" s="102" t="s">
        <v>584</v>
      </c>
    </row>
    <row r="134" spans="1:3" x14ac:dyDescent="0.2">
      <c r="A134" s="14" t="s">
        <v>953</v>
      </c>
      <c r="B134" s="14" t="s">
        <v>954</v>
      </c>
      <c r="C134" s="102" t="s">
        <v>586</v>
      </c>
    </row>
    <row r="135" spans="1:3" x14ac:dyDescent="0.2">
      <c r="A135" s="14" t="s">
        <v>955</v>
      </c>
      <c r="B135" s="14" t="s">
        <v>956</v>
      </c>
      <c r="C135" s="102" t="s">
        <v>586</v>
      </c>
    </row>
    <row r="136" spans="1:3" x14ac:dyDescent="0.2">
      <c r="A136" s="14" t="s">
        <v>957</v>
      </c>
      <c r="B136" s="14" t="s">
        <v>958</v>
      </c>
      <c r="C136" s="102" t="s">
        <v>586</v>
      </c>
    </row>
    <row r="137" spans="1:3" x14ac:dyDescent="0.2">
      <c r="A137" s="14" t="s">
        <v>959</v>
      </c>
      <c r="B137" s="14" t="s">
        <v>960</v>
      </c>
      <c r="C137" s="102" t="s">
        <v>586</v>
      </c>
    </row>
    <row r="138" spans="1:3" x14ac:dyDescent="0.2">
      <c r="A138" s="14" t="s">
        <v>961</v>
      </c>
      <c r="B138" s="14" t="s">
        <v>962</v>
      </c>
      <c r="C138" s="102" t="s">
        <v>584</v>
      </c>
    </row>
    <row r="139" spans="1:3" x14ac:dyDescent="0.2">
      <c r="A139" s="14" t="s">
        <v>963</v>
      </c>
      <c r="B139" s="14" t="s">
        <v>964</v>
      </c>
      <c r="C139" s="102" t="s">
        <v>584</v>
      </c>
    </row>
    <row r="140" spans="1:3" x14ac:dyDescent="0.2">
      <c r="A140" s="14" t="s">
        <v>965</v>
      </c>
      <c r="B140" s="14" t="s">
        <v>966</v>
      </c>
      <c r="C140" s="102" t="s">
        <v>584</v>
      </c>
    </row>
    <row r="141" spans="1:3" x14ac:dyDescent="0.2">
      <c r="A141" s="14" t="s">
        <v>967</v>
      </c>
      <c r="B141" s="14" t="s">
        <v>968</v>
      </c>
      <c r="C141" s="102" t="s">
        <v>584</v>
      </c>
    </row>
    <row r="142" spans="1:3" x14ac:dyDescent="0.2">
      <c r="A142" s="14" t="s">
        <v>969</v>
      </c>
      <c r="B142" s="14" t="s">
        <v>970</v>
      </c>
      <c r="C142" s="102" t="s">
        <v>584</v>
      </c>
    </row>
    <row r="143" spans="1:3" x14ac:dyDescent="0.2">
      <c r="A143" s="14" t="s">
        <v>971</v>
      </c>
      <c r="B143" s="14" t="s">
        <v>972</v>
      </c>
      <c r="C143" s="102" t="s">
        <v>586</v>
      </c>
    </row>
    <row r="144" spans="1:3" x14ac:dyDescent="0.2">
      <c r="A144" s="14" t="s">
        <v>973</v>
      </c>
      <c r="B144" s="14" t="s">
        <v>974</v>
      </c>
      <c r="C144" s="102" t="s">
        <v>584</v>
      </c>
    </row>
    <row r="145" spans="1:3" x14ac:dyDescent="0.2">
      <c r="A145" s="14" t="s">
        <v>975</v>
      </c>
      <c r="B145" s="14" t="s">
        <v>976</v>
      </c>
      <c r="C145" s="102" t="s">
        <v>584</v>
      </c>
    </row>
    <row r="146" spans="1:3" x14ac:dyDescent="0.2">
      <c r="A146" s="14" t="s">
        <v>977</v>
      </c>
      <c r="B146" s="14" t="s">
        <v>978</v>
      </c>
      <c r="C146" s="102" t="s">
        <v>584</v>
      </c>
    </row>
    <row r="147" spans="1:3" x14ac:dyDescent="0.2">
      <c r="A147" s="14" t="s">
        <v>979</v>
      </c>
      <c r="B147" s="14" t="s">
        <v>980</v>
      </c>
      <c r="C147" s="102" t="s">
        <v>584</v>
      </c>
    </row>
    <row r="148" spans="1:3" x14ac:dyDescent="0.2">
      <c r="A148" s="14" t="s">
        <v>981</v>
      </c>
      <c r="B148" s="14" t="s">
        <v>982</v>
      </c>
      <c r="C148" s="102" t="s">
        <v>586</v>
      </c>
    </row>
    <row r="149" spans="1:3" x14ac:dyDescent="0.2">
      <c r="A149" s="14" t="s">
        <v>983</v>
      </c>
      <c r="B149" s="14" t="s">
        <v>984</v>
      </c>
      <c r="C149" s="102" t="s">
        <v>586</v>
      </c>
    </row>
    <row r="150" spans="1:3" x14ac:dyDescent="0.2">
      <c r="A150" s="14" t="s">
        <v>985</v>
      </c>
      <c r="B150" s="14" t="s">
        <v>986</v>
      </c>
      <c r="C150" s="102" t="s">
        <v>586</v>
      </c>
    </row>
    <row r="151" spans="1:3" x14ac:dyDescent="0.2">
      <c r="A151" s="14" t="s">
        <v>987</v>
      </c>
      <c r="B151" s="14" t="s">
        <v>988</v>
      </c>
      <c r="C151" s="102" t="s">
        <v>584</v>
      </c>
    </row>
    <row r="152" spans="1:3" x14ac:dyDescent="0.2">
      <c r="A152" s="14" t="s">
        <v>989</v>
      </c>
      <c r="B152" s="14" t="s">
        <v>990</v>
      </c>
      <c r="C152" s="102" t="s">
        <v>584</v>
      </c>
    </row>
    <row r="153" spans="1:3" x14ac:dyDescent="0.2">
      <c r="A153" s="14" t="s">
        <v>991</v>
      </c>
      <c r="B153" s="14" t="s">
        <v>992</v>
      </c>
      <c r="C153" s="102" t="s">
        <v>584</v>
      </c>
    </row>
    <row r="154" spans="1:3" x14ac:dyDescent="0.2">
      <c r="A154" s="14" t="s">
        <v>993</v>
      </c>
      <c r="B154" s="14" t="s">
        <v>994</v>
      </c>
      <c r="C154" s="102" t="s">
        <v>584</v>
      </c>
    </row>
    <row r="155" spans="1:3" x14ac:dyDescent="0.2">
      <c r="A155" s="14" t="s">
        <v>995</v>
      </c>
      <c r="B155" s="14" t="s">
        <v>996</v>
      </c>
      <c r="C155" s="102" t="s">
        <v>586</v>
      </c>
    </row>
    <row r="156" spans="1:3" x14ac:dyDescent="0.2">
      <c r="A156" s="14" t="s">
        <v>997</v>
      </c>
      <c r="B156" s="14" t="s">
        <v>998</v>
      </c>
      <c r="C156" s="102" t="s">
        <v>586</v>
      </c>
    </row>
    <row r="157" spans="1:3" x14ac:dyDescent="0.2">
      <c r="A157" s="14" t="s">
        <v>999</v>
      </c>
      <c r="B157" s="14" t="s">
        <v>1000</v>
      </c>
      <c r="C157" s="102" t="s">
        <v>584</v>
      </c>
    </row>
    <row r="158" spans="1:3" x14ac:dyDescent="0.2">
      <c r="A158" s="14" t="s">
        <v>1001</v>
      </c>
      <c r="B158" s="14" t="s">
        <v>1002</v>
      </c>
      <c r="C158" s="102" t="s">
        <v>584</v>
      </c>
    </row>
    <row r="159" spans="1:3" x14ac:dyDescent="0.2">
      <c r="A159" s="14" t="s">
        <v>1003</v>
      </c>
      <c r="B159" s="14" t="s">
        <v>1004</v>
      </c>
      <c r="C159" s="102" t="s">
        <v>586</v>
      </c>
    </row>
    <row r="160" spans="1:3" x14ac:dyDescent="0.2">
      <c r="A160" s="14" t="s">
        <v>1005</v>
      </c>
      <c r="B160" s="14" t="s">
        <v>1006</v>
      </c>
      <c r="C160" s="102" t="s">
        <v>584</v>
      </c>
    </row>
    <row r="161" spans="1:3" x14ac:dyDescent="0.2">
      <c r="A161" s="14" t="s">
        <v>1007</v>
      </c>
      <c r="B161" s="14" t="s">
        <v>1008</v>
      </c>
      <c r="C161" s="102" t="s">
        <v>584</v>
      </c>
    </row>
    <row r="162" spans="1:3" x14ac:dyDescent="0.2">
      <c r="A162" s="14" t="s">
        <v>1009</v>
      </c>
      <c r="B162" s="14" t="s">
        <v>1010</v>
      </c>
      <c r="C162" s="102" t="s">
        <v>584</v>
      </c>
    </row>
    <row r="163" spans="1:3" x14ac:dyDescent="0.2">
      <c r="A163" s="14" t="s">
        <v>1011</v>
      </c>
      <c r="B163" s="14" t="s">
        <v>1012</v>
      </c>
      <c r="C163" s="102" t="s">
        <v>586</v>
      </c>
    </row>
    <row r="164" spans="1:3" x14ac:dyDescent="0.2">
      <c r="A164" s="14" t="s">
        <v>1013</v>
      </c>
      <c r="B164" s="14" t="s">
        <v>1014</v>
      </c>
      <c r="C164" s="102" t="s">
        <v>584</v>
      </c>
    </row>
    <row r="165" spans="1:3" x14ac:dyDescent="0.2">
      <c r="A165" s="14" t="s">
        <v>1015</v>
      </c>
      <c r="B165" s="14" t="s">
        <v>1016</v>
      </c>
      <c r="C165" s="102" t="s">
        <v>584</v>
      </c>
    </row>
    <row r="166" spans="1:3" x14ac:dyDescent="0.2">
      <c r="A166" s="14" t="s">
        <v>1017</v>
      </c>
      <c r="B166" s="14" t="s">
        <v>1018</v>
      </c>
      <c r="C166" s="102" t="s">
        <v>584</v>
      </c>
    </row>
    <row r="167" spans="1:3" x14ac:dyDescent="0.2">
      <c r="A167" s="14" t="s">
        <v>1019</v>
      </c>
      <c r="B167" s="14" t="s">
        <v>1020</v>
      </c>
      <c r="C167" s="102" t="s">
        <v>584</v>
      </c>
    </row>
    <row r="168" spans="1:3" x14ac:dyDescent="0.2">
      <c r="A168" s="14" t="s">
        <v>1021</v>
      </c>
      <c r="B168" s="14" t="s">
        <v>1022</v>
      </c>
      <c r="C168" s="102" t="s">
        <v>584</v>
      </c>
    </row>
    <row r="169" spans="1:3" x14ac:dyDescent="0.2">
      <c r="A169" s="14" t="s">
        <v>1023</v>
      </c>
      <c r="B169" s="14" t="s">
        <v>1024</v>
      </c>
      <c r="C169" s="102" t="s">
        <v>584</v>
      </c>
    </row>
    <row r="170" spans="1:3" x14ac:dyDescent="0.2">
      <c r="A170" s="14" t="s">
        <v>1025</v>
      </c>
      <c r="B170" s="14" t="s">
        <v>1026</v>
      </c>
      <c r="C170" s="102" t="s">
        <v>586</v>
      </c>
    </row>
    <row r="171" spans="1:3" x14ac:dyDescent="0.2">
      <c r="A171" s="14" t="s">
        <v>1027</v>
      </c>
      <c r="B171" s="14" t="s">
        <v>1028</v>
      </c>
      <c r="C171" s="102" t="s">
        <v>586</v>
      </c>
    </row>
    <row r="172" spans="1:3" x14ac:dyDescent="0.2">
      <c r="A172" s="14" t="s">
        <v>1029</v>
      </c>
      <c r="B172" s="14" t="s">
        <v>1030</v>
      </c>
      <c r="C172" s="102" t="s">
        <v>584</v>
      </c>
    </row>
    <row r="173" spans="1:3" x14ac:dyDescent="0.2">
      <c r="A173" s="14" t="s">
        <v>1031</v>
      </c>
      <c r="B173" s="14" t="s">
        <v>1032</v>
      </c>
      <c r="C173" s="102" t="s">
        <v>584</v>
      </c>
    </row>
    <row r="174" spans="1:3" x14ac:dyDescent="0.2">
      <c r="A174" s="14" t="s">
        <v>1033</v>
      </c>
      <c r="B174" s="14" t="s">
        <v>1034</v>
      </c>
      <c r="C174" s="102" t="s">
        <v>584</v>
      </c>
    </row>
    <row r="175" spans="1:3" x14ac:dyDescent="0.2">
      <c r="A175" s="14" t="s">
        <v>1035</v>
      </c>
      <c r="B175" s="14" t="s">
        <v>1036</v>
      </c>
      <c r="C175" s="102" t="s">
        <v>584</v>
      </c>
    </row>
    <row r="176" spans="1:3" x14ac:dyDescent="0.2">
      <c r="A176" s="14" t="s">
        <v>1037</v>
      </c>
      <c r="B176" s="14" t="s">
        <v>1038</v>
      </c>
      <c r="C176" s="102" t="s">
        <v>586</v>
      </c>
    </row>
    <row r="177" spans="1:3" x14ac:dyDescent="0.2">
      <c r="A177" s="14" t="s">
        <v>1039</v>
      </c>
      <c r="B177" s="14" t="s">
        <v>1040</v>
      </c>
      <c r="C177" s="102" t="s">
        <v>586</v>
      </c>
    </row>
    <row r="178" spans="1:3" x14ac:dyDescent="0.2">
      <c r="A178" s="14" t="s">
        <v>1041</v>
      </c>
      <c r="B178" s="14" t="s">
        <v>1042</v>
      </c>
      <c r="C178" s="102" t="s">
        <v>584</v>
      </c>
    </row>
    <row r="179" spans="1:3" x14ac:dyDescent="0.2">
      <c r="A179" s="14" t="s">
        <v>1043</v>
      </c>
      <c r="B179" s="14" t="s">
        <v>1044</v>
      </c>
      <c r="C179" s="102" t="s">
        <v>584</v>
      </c>
    </row>
    <row r="180" spans="1:3" x14ac:dyDescent="0.2">
      <c r="A180" s="14" t="s">
        <v>1045</v>
      </c>
      <c r="B180" s="14" t="s">
        <v>1046</v>
      </c>
      <c r="C180" s="102" t="s">
        <v>584</v>
      </c>
    </row>
    <row r="181" spans="1:3" x14ac:dyDescent="0.2">
      <c r="A181" s="14" t="s">
        <v>1047</v>
      </c>
      <c r="B181" s="14" t="s">
        <v>1050</v>
      </c>
      <c r="C181" s="102" t="s">
        <v>586</v>
      </c>
    </row>
    <row r="182" spans="1:3" x14ac:dyDescent="0.2">
      <c r="A182" s="14" t="s">
        <v>1051</v>
      </c>
      <c r="B182" s="14" t="s">
        <v>1052</v>
      </c>
      <c r="C182" s="102" t="s">
        <v>584</v>
      </c>
    </row>
    <row r="183" spans="1:3" x14ac:dyDescent="0.2">
      <c r="A183" s="14" t="s">
        <v>1053</v>
      </c>
      <c r="B183" s="14" t="s">
        <v>1054</v>
      </c>
      <c r="C183" s="102" t="s">
        <v>584</v>
      </c>
    </row>
    <row r="184" spans="1:3" x14ac:dyDescent="0.2">
      <c r="A184" s="14" t="s">
        <v>1055</v>
      </c>
      <c r="B184" s="14" t="s">
        <v>1056</v>
      </c>
      <c r="C184" s="102" t="s">
        <v>586</v>
      </c>
    </row>
    <row r="185" spans="1:3" x14ac:dyDescent="0.2">
      <c r="A185" s="14" t="s">
        <v>1057</v>
      </c>
      <c r="B185" s="14" t="s">
        <v>1058</v>
      </c>
      <c r="C185" s="102" t="s">
        <v>586</v>
      </c>
    </row>
    <row r="186" spans="1:3" x14ac:dyDescent="0.2">
      <c r="A186" s="14" t="s">
        <v>1059</v>
      </c>
      <c r="B186" s="14" t="s">
        <v>1060</v>
      </c>
      <c r="C186" s="102" t="s">
        <v>584</v>
      </c>
    </row>
    <row r="187" spans="1:3" x14ac:dyDescent="0.2">
      <c r="A187" s="14" t="s">
        <v>1061</v>
      </c>
      <c r="B187" s="14" t="s">
        <v>1062</v>
      </c>
      <c r="C187" s="102" t="s">
        <v>586</v>
      </c>
    </row>
    <row r="188" spans="1:3" x14ac:dyDescent="0.2">
      <c r="A188" s="14" t="s">
        <v>1063</v>
      </c>
      <c r="B188" s="14" t="s">
        <v>1064</v>
      </c>
      <c r="C188" s="102" t="s">
        <v>584</v>
      </c>
    </row>
    <row r="189" spans="1:3" x14ac:dyDescent="0.2">
      <c r="A189" s="14" t="s">
        <v>1065</v>
      </c>
      <c r="B189" s="14" t="s">
        <v>1066</v>
      </c>
      <c r="C189" s="102" t="s">
        <v>584</v>
      </c>
    </row>
    <row r="190" spans="1:3" x14ac:dyDescent="0.2">
      <c r="A190" s="14" t="s">
        <v>1067</v>
      </c>
      <c r="B190" s="14" t="s">
        <v>1068</v>
      </c>
      <c r="C190" s="102" t="s">
        <v>584</v>
      </c>
    </row>
    <row r="191" spans="1:3" x14ac:dyDescent="0.2">
      <c r="A191" s="14" t="s">
        <v>1069</v>
      </c>
      <c r="B191" s="14" t="s">
        <v>1070</v>
      </c>
      <c r="C191" s="102" t="s">
        <v>584</v>
      </c>
    </row>
    <row r="192" spans="1:3" x14ac:dyDescent="0.2">
      <c r="A192" s="14" t="s">
        <v>1071</v>
      </c>
      <c r="B192" s="14" t="s">
        <v>1072</v>
      </c>
      <c r="C192" s="102" t="s">
        <v>586</v>
      </c>
    </row>
    <row r="193" spans="1:3" x14ac:dyDescent="0.2">
      <c r="A193" s="14" t="s">
        <v>1073</v>
      </c>
      <c r="B193" s="14" t="s">
        <v>1074</v>
      </c>
      <c r="C193" s="102" t="s">
        <v>584</v>
      </c>
    </row>
    <row r="194" spans="1:3" x14ac:dyDescent="0.2">
      <c r="A194" s="14" t="s">
        <v>1075</v>
      </c>
      <c r="B194" s="14" t="s">
        <v>1076</v>
      </c>
      <c r="C194" s="102" t="s">
        <v>584</v>
      </c>
    </row>
    <row r="195" spans="1:3" x14ac:dyDescent="0.2">
      <c r="A195" s="14" t="s">
        <v>1077</v>
      </c>
      <c r="B195" s="14" t="s">
        <v>1078</v>
      </c>
      <c r="C195" s="102" t="s">
        <v>584</v>
      </c>
    </row>
    <row r="196" spans="1:3" x14ac:dyDescent="0.2">
      <c r="A196" s="14" t="s">
        <v>1079</v>
      </c>
      <c r="B196" s="14" t="s">
        <v>1080</v>
      </c>
      <c r="C196" s="102" t="s">
        <v>584</v>
      </c>
    </row>
    <row r="197" spans="1:3" x14ac:dyDescent="0.2">
      <c r="A197" s="14" t="s">
        <v>1081</v>
      </c>
      <c r="B197" s="14" t="s">
        <v>1082</v>
      </c>
      <c r="C197" s="102" t="s">
        <v>584</v>
      </c>
    </row>
    <row r="198" spans="1:3" x14ac:dyDescent="0.2">
      <c r="A198" s="14" t="s">
        <v>1083</v>
      </c>
      <c r="B198" s="14" t="s">
        <v>1084</v>
      </c>
      <c r="C198" s="102" t="s">
        <v>586</v>
      </c>
    </row>
    <row r="199" spans="1:3" x14ac:dyDescent="0.2">
      <c r="A199" s="14" t="s">
        <v>1085</v>
      </c>
      <c r="B199" s="14" t="s">
        <v>1086</v>
      </c>
      <c r="C199" s="102" t="s">
        <v>584</v>
      </c>
    </row>
    <row r="200" spans="1:3" x14ac:dyDescent="0.2">
      <c r="A200" s="14" t="s">
        <v>1087</v>
      </c>
      <c r="B200" s="14" t="s">
        <v>1088</v>
      </c>
      <c r="C200" s="102" t="s">
        <v>586</v>
      </c>
    </row>
    <row r="201" spans="1:3" x14ac:dyDescent="0.2">
      <c r="A201" s="14" t="s">
        <v>1089</v>
      </c>
      <c r="B201" s="14" t="s">
        <v>1090</v>
      </c>
      <c r="C201" s="102" t="s">
        <v>584</v>
      </c>
    </row>
    <row r="202" spans="1:3" x14ac:dyDescent="0.2">
      <c r="A202" s="14" t="s">
        <v>1091</v>
      </c>
      <c r="B202" s="14" t="s">
        <v>1092</v>
      </c>
      <c r="C202" s="102" t="s">
        <v>584</v>
      </c>
    </row>
    <row r="203" spans="1:3" x14ac:dyDescent="0.2">
      <c r="A203" s="14" t="s">
        <v>1093</v>
      </c>
      <c r="B203" s="14" t="s">
        <v>1094</v>
      </c>
      <c r="C203" s="102" t="s">
        <v>586</v>
      </c>
    </row>
    <row r="204" spans="1:3" x14ac:dyDescent="0.2">
      <c r="A204" s="14" t="s">
        <v>1095</v>
      </c>
      <c r="B204" s="14" t="s">
        <v>1096</v>
      </c>
      <c r="C204" s="102" t="s">
        <v>584</v>
      </c>
    </row>
    <row r="205" spans="1:3" x14ac:dyDescent="0.2">
      <c r="A205" s="14" t="s">
        <v>1097</v>
      </c>
      <c r="B205" s="14" t="s">
        <v>1098</v>
      </c>
      <c r="C205" s="102" t="s">
        <v>584</v>
      </c>
    </row>
    <row r="206" spans="1:3" x14ac:dyDescent="0.2">
      <c r="A206" s="14" t="s">
        <v>1099</v>
      </c>
      <c r="B206" s="14" t="s">
        <v>1100</v>
      </c>
      <c r="C206" s="102" t="s">
        <v>584</v>
      </c>
    </row>
    <row r="207" spans="1:3" x14ac:dyDescent="0.2">
      <c r="A207" s="14" t="s">
        <v>1101</v>
      </c>
      <c r="B207" s="14" t="s">
        <v>1102</v>
      </c>
      <c r="C207" s="102" t="s">
        <v>586</v>
      </c>
    </row>
    <row r="208" spans="1:3" x14ac:dyDescent="0.2">
      <c r="A208" s="14" t="s">
        <v>1103</v>
      </c>
      <c r="B208" s="14" t="s">
        <v>1104</v>
      </c>
      <c r="C208" s="102" t="s">
        <v>584</v>
      </c>
    </row>
    <row r="209" spans="1:3" x14ac:dyDescent="0.2">
      <c r="A209" s="14" t="s">
        <v>1105</v>
      </c>
      <c r="B209" s="14" t="s">
        <v>1106</v>
      </c>
      <c r="C209" s="102" t="s">
        <v>584</v>
      </c>
    </row>
    <row r="210" spans="1:3" x14ac:dyDescent="0.2">
      <c r="A210" s="14" t="s">
        <v>1107</v>
      </c>
      <c r="B210" s="14" t="s">
        <v>1108</v>
      </c>
      <c r="C210" s="102" t="s">
        <v>584</v>
      </c>
    </row>
    <row r="211" spans="1:3" x14ac:dyDescent="0.2">
      <c r="A211" s="14" t="s">
        <v>1109</v>
      </c>
      <c r="B211" s="14" t="s">
        <v>1110</v>
      </c>
      <c r="C211" s="102" t="s">
        <v>586</v>
      </c>
    </row>
    <row r="212" spans="1:3" x14ac:dyDescent="0.2">
      <c r="A212" s="14" t="s">
        <v>1111</v>
      </c>
      <c r="B212" s="14" t="s">
        <v>1112</v>
      </c>
      <c r="C212" s="102" t="s">
        <v>584</v>
      </c>
    </row>
    <row r="213" spans="1:3" x14ac:dyDescent="0.2">
      <c r="A213" s="14" t="s">
        <v>1113</v>
      </c>
      <c r="B213" s="14" t="s">
        <v>1114</v>
      </c>
      <c r="C213" s="102" t="s">
        <v>586</v>
      </c>
    </row>
    <row r="214" spans="1:3" x14ac:dyDescent="0.2">
      <c r="A214" s="14" t="s">
        <v>1115</v>
      </c>
      <c r="B214" s="14" t="s">
        <v>1116</v>
      </c>
      <c r="C214" s="102" t="s">
        <v>584</v>
      </c>
    </row>
    <row r="215" spans="1:3" x14ac:dyDescent="0.2">
      <c r="A215" s="14" t="s">
        <v>1117</v>
      </c>
      <c r="B215" s="14" t="s">
        <v>1118</v>
      </c>
      <c r="C215" s="102" t="s">
        <v>584</v>
      </c>
    </row>
    <row r="216" spans="1:3" x14ac:dyDescent="0.2">
      <c r="A216" s="14" t="s">
        <v>1119</v>
      </c>
      <c r="B216" s="14" t="s">
        <v>1120</v>
      </c>
      <c r="C216" s="102" t="s">
        <v>584</v>
      </c>
    </row>
    <row r="217" spans="1:3" x14ac:dyDescent="0.2">
      <c r="A217" s="14" t="s">
        <v>1121</v>
      </c>
      <c r="B217" s="14" t="s">
        <v>1122</v>
      </c>
      <c r="C217" s="102" t="s">
        <v>584</v>
      </c>
    </row>
    <row r="218" spans="1:3" x14ac:dyDescent="0.2">
      <c r="A218" s="14" t="s">
        <v>1123</v>
      </c>
      <c r="B218" s="14" t="s">
        <v>1124</v>
      </c>
      <c r="C218" s="102" t="s">
        <v>584</v>
      </c>
    </row>
    <row r="219" spans="1:3" x14ac:dyDescent="0.2">
      <c r="A219" s="14" t="s">
        <v>1125</v>
      </c>
      <c r="B219" s="14" t="s">
        <v>1126</v>
      </c>
      <c r="C219" s="102" t="s">
        <v>586</v>
      </c>
    </row>
    <row r="220" spans="1:3" x14ac:dyDescent="0.2">
      <c r="A220" s="14" t="s">
        <v>1127</v>
      </c>
      <c r="B220" s="14" t="s">
        <v>1128</v>
      </c>
      <c r="C220" s="102" t="s">
        <v>584</v>
      </c>
    </row>
    <row r="221" spans="1:3" x14ac:dyDescent="0.2">
      <c r="A221" s="14" t="s">
        <v>1129</v>
      </c>
      <c r="B221" s="14" t="s">
        <v>1130</v>
      </c>
      <c r="C221" s="102" t="s">
        <v>584</v>
      </c>
    </row>
    <row r="222" spans="1:3" x14ac:dyDescent="0.2">
      <c r="A222" s="14" t="s">
        <v>1131</v>
      </c>
      <c r="B222" s="14" t="s">
        <v>1132</v>
      </c>
      <c r="C222" s="102" t="s">
        <v>586</v>
      </c>
    </row>
    <row r="223" spans="1:3" x14ac:dyDescent="0.2">
      <c r="A223" s="14" t="s">
        <v>1133</v>
      </c>
      <c r="B223" s="14" t="s">
        <v>1134</v>
      </c>
      <c r="C223" s="102" t="s">
        <v>584</v>
      </c>
    </row>
    <row r="224" spans="1:3" x14ac:dyDescent="0.2">
      <c r="A224" s="14" t="s">
        <v>1135</v>
      </c>
      <c r="B224" s="14" t="s">
        <v>1136</v>
      </c>
      <c r="C224" s="102" t="s">
        <v>586</v>
      </c>
    </row>
    <row r="225" spans="1:3" x14ac:dyDescent="0.2">
      <c r="A225" s="14" t="s">
        <v>1137</v>
      </c>
      <c r="B225" s="14" t="s">
        <v>1138</v>
      </c>
      <c r="C225" s="102" t="s">
        <v>586</v>
      </c>
    </row>
    <row r="226" spans="1:3" x14ac:dyDescent="0.2">
      <c r="A226" s="14" t="s">
        <v>1139</v>
      </c>
      <c r="B226" s="14" t="s">
        <v>1140</v>
      </c>
      <c r="C226" s="102" t="s">
        <v>584</v>
      </c>
    </row>
    <row r="227" spans="1:3" x14ac:dyDescent="0.2">
      <c r="A227" s="14" t="s">
        <v>1141</v>
      </c>
      <c r="B227" s="14" t="s">
        <v>1142</v>
      </c>
      <c r="C227" s="102" t="s">
        <v>584</v>
      </c>
    </row>
    <row r="228" spans="1:3" x14ac:dyDescent="0.2">
      <c r="A228" s="14" t="s">
        <v>1143</v>
      </c>
      <c r="B228" s="14" t="s">
        <v>1144</v>
      </c>
      <c r="C228" s="102" t="s">
        <v>586</v>
      </c>
    </row>
    <row r="229" spans="1:3" x14ac:dyDescent="0.2">
      <c r="A229" s="14" t="s">
        <v>1145</v>
      </c>
      <c r="B229" s="14" t="s">
        <v>1163</v>
      </c>
      <c r="C229" s="102" t="s">
        <v>584</v>
      </c>
    </row>
    <row r="230" spans="1:3" x14ac:dyDescent="0.2">
      <c r="A230" s="14" t="s">
        <v>1164</v>
      </c>
      <c r="B230" s="14" t="s">
        <v>1165</v>
      </c>
      <c r="C230" s="102" t="s">
        <v>584</v>
      </c>
    </row>
    <row r="231" spans="1:3" x14ac:dyDescent="0.2">
      <c r="A231" s="14" t="s">
        <v>1166</v>
      </c>
      <c r="B231" s="14" t="s">
        <v>1167</v>
      </c>
      <c r="C231" s="102" t="s">
        <v>584</v>
      </c>
    </row>
    <row r="232" spans="1:3" x14ac:dyDescent="0.2">
      <c r="A232" s="14" t="s">
        <v>1168</v>
      </c>
      <c r="B232" s="14" t="s">
        <v>1169</v>
      </c>
      <c r="C232" s="102" t="s">
        <v>584</v>
      </c>
    </row>
    <row r="233" spans="1:3" x14ac:dyDescent="0.2">
      <c r="A233" s="14" t="s">
        <v>1170</v>
      </c>
      <c r="B233" s="14" t="s">
        <v>1171</v>
      </c>
      <c r="C233" s="102" t="s">
        <v>586</v>
      </c>
    </row>
    <row r="234" spans="1:3" x14ac:dyDescent="0.2">
      <c r="A234" s="14" t="s">
        <v>1172</v>
      </c>
      <c r="B234" s="14" t="s">
        <v>1173</v>
      </c>
      <c r="C234" s="102" t="s">
        <v>584</v>
      </c>
    </row>
    <row r="235" spans="1:3" x14ac:dyDescent="0.2">
      <c r="A235" s="14" t="s">
        <v>1174</v>
      </c>
      <c r="B235" s="14" t="s">
        <v>1175</v>
      </c>
      <c r="C235" s="102" t="s">
        <v>584</v>
      </c>
    </row>
    <row r="236" spans="1:3" x14ac:dyDescent="0.2">
      <c r="A236" s="14" t="s">
        <v>1176</v>
      </c>
      <c r="B236" s="14" t="s">
        <v>1177</v>
      </c>
      <c r="C236" s="102" t="s">
        <v>586</v>
      </c>
    </row>
    <row r="237" spans="1:3" x14ac:dyDescent="0.2">
      <c r="A237" s="14" t="s">
        <v>1178</v>
      </c>
      <c r="B237" s="14" t="s">
        <v>1179</v>
      </c>
      <c r="C237" s="102" t="s">
        <v>586</v>
      </c>
    </row>
    <row r="238" spans="1:3" x14ac:dyDescent="0.2">
      <c r="A238" s="14" t="s">
        <v>1180</v>
      </c>
      <c r="B238" s="14" t="s">
        <v>1181</v>
      </c>
      <c r="C238" s="102" t="s">
        <v>586</v>
      </c>
    </row>
    <row r="239" spans="1:3" x14ac:dyDescent="0.2">
      <c r="A239" s="14" t="s">
        <v>1182</v>
      </c>
      <c r="B239" s="14" t="s">
        <v>1183</v>
      </c>
      <c r="C239" s="102" t="s">
        <v>586</v>
      </c>
    </row>
    <row r="240" spans="1:3" x14ac:dyDescent="0.2">
      <c r="A240" s="14" t="s">
        <v>1184</v>
      </c>
      <c r="B240" s="14" t="s">
        <v>1185</v>
      </c>
      <c r="C240" s="102" t="s">
        <v>586</v>
      </c>
    </row>
    <row r="241" spans="1:3" x14ac:dyDescent="0.2">
      <c r="A241" s="14" t="s">
        <v>1186</v>
      </c>
      <c r="B241" s="14" t="s">
        <v>1187</v>
      </c>
      <c r="C241" s="102" t="s">
        <v>584</v>
      </c>
    </row>
    <row r="242" spans="1:3" x14ac:dyDescent="0.2">
      <c r="A242" s="14" t="s">
        <v>1188</v>
      </c>
      <c r="B242" s="14" t="s">
        <v>1189</v>
      </c>
      <c r="C242" s="102" t="s">
        <v>584</v>
      </c>
    </row>
    <row r="243" spans="1:3" x14ac:dyDescent="0.2">
      <c r="A243" s="14" t="s">
        <v>1190</v>
      </c>
      <c r="B243" s="14" t="s">
        <v>1191</v>
      </c>
      <c r="C243" s="102" t="s">
        <v>584</v>
      </c>
    </row>
    <row r="244" spans="1:3" x14ac:dyDescent="0.2">
      <c r="A244" s="14" t="s">
        <v>1192</v>
      </c>
      <c r="B244" s="14" t="s">
        <v>1193</v>
      </c>
      <c r="C244" s="102" t="s">
        <v>584</v>
      </c>
    </row>
    <row r="245" spans="1:3" x14ac:dyDescent="0.2">
      <c r="A245" s="14" t="s">
        <v>1194</v>
      </c>
      <c r="B245" s="14" t="s">
        <v>1195</v>
      </c>
      <c r="C245" s="102" t="s">
        <v>584</v>
      </c>
    </row>
    <row r="246" spans="1:3" x14ac:dyDescent="0.2">
      <c r="A246" s="14" t="s">
        <v>1196</v>
      </c>
      <c r="B246" s="14" t="s">
        <v>1197</v>
      </c>
      <c r="C246" s="102" t="s">
        <v>584</v>
      </c>
    </row>
    <row r="247" spans="1:3" x14ac:dyDescent="0.2">
      <c r="A247" s="14" t="s">
        <v>1198</v>
      </c>
      <c r="B247" s="14" t="s">
        <v>1199</v>
      </c>
      <c r="C247" s="102" t="s">
        <v>584</v>
      </c>
    </row>
    <row r="248" spans="1:3" x14ac:dyDescent="0.2">
      <c r="A248" s="14" t="s">
        <v>1200</v>
      </c>
      <c r="B248" s="14" t="s">
        <v>1201</v>
      </c>
      <c r="C248" s="102" t="s">
        <v>584</v>
      </c>
    </row>
    <row r="249" spans="1:3" x14ac:dyDescent="0.2">
      <c r="A249" s="14" t="s">
        <v>1202</v>
      </c>
      <c r="B249" s="14" t="s">
        <v>1203</v>
      </c>
      <c r="C249" s="102" t="s">
        <v>584</v>
      </c>
    </row>
    <row r="250" spans="1:3" x14ac:dyDescent="0.2">
      <c r="A250" s="14" t="s">
        <v>1204</v>
      </c>
      <c r="B250" s="14" t="s">
        <v>1205</v>
      </c>
      <c r="C250" s="102" t="s">
        <v>586</v>
      </c>
    </row>
    <row r="251" spans="1:3" x14ac:dyDescent="0.2">
      <c r="A251" s="14" t="s">
        <v>1206</v>
      </c>
      <c r="B251" s="14" t="s">
        <v>1207</v>
      </c>
      <c r="C251" s="102" t="s">
        <v>584</v>
      </c>
    </row>
    <row r="252" spans="1:3" x14ac:dyDescent="0.2">
      <c r="A252" s="14" t="s">
        <v>1208</v>
      </c>
      <c r="B252" s="14" t="s">
        <v>1209</v>
      </c>
      <c r="C252" s="102" t="s">
        <v>586</v>
      </c>
    </row>
    <row r="253" spans="1:3" x14ac:dyDescent="0.2">
      <c r="A253" s="14" t="s">
        <v>1210</v>
      </c>
      <c r="B253" s="14" t="s">
        <v>1211</v>
      </c>
      <c r="C253" s="102" t="s">
        <v>584</v>
      </c>
    </row>
    <row r="254" spans="1:3" x14ac:dyDescent="0.2">
      <c r="A254" s="14" t="s">
        <v>1212</v>
      </c>
      <c r="B254" s="14" t="s">
        <v>1213</v>
      </c>
      <c r="C254" s="102" t="s">
        <v>584</v>
      </c>
    </row>
    <row r="255" spans="1:3" x14ac:dyDescent="0.2">
      <c r="A255" s="14" t="s">
        <v>1214</v>
      </c>
      <c r="B255" s="14" t="s">
        <v>1215</v>
      </c>
      <c r="C255" s="102" t="s">
        <v>584</v>
      </c>
    </row>
    <row r="256" spans="1:3" x14ac:dyDescent="0.2">
      <c r="A256" s="14" t="s">
        <v>1216</v>
      </c>
      <c r="B256" s="14" t="s">
        <v>1217</v>
      </c>
      <c r="C256" s="102" t="s">
        <v>584</v>
      </c>
    </row>
    <row r="257" spans="1:3" x14ac:dyDescent="0.2">
      <c r="A257" s="14" t="s">
        <v>1218</v>
      </c>
      <c r="B257" s="14" t="s">
        <v>1219</v>
      </c>
      <c r="C257" s="102" t="s">
        <v>584</v>
      </c>
    </row>
    <row r="258" spans="1:3" x14ac:dyDescent="0.2">
      <c r="A258" s="14" t="s">
        <v>1220</v>
      </c>
      <c r="B258" s="14" t="s">
        <v>1221</v>
      </c>
      <c r="C258" s="102" t="s">
        <v>584</v>
      </c>
    </row>
    <row r="259" spans="1:3" x14ac:dyDescent="0.2">
      <c r="A259" s="14" t="s">
        <v>1222</v>
      </c>
      <c r="B259" s="14" t="s">
        <v>1223</v>
      </c>
      <c r="C259" s="102" t="s">
        <v>586</v>
      </c>
    </row>
    <row r="260" spans="1:3" x14ac:dyDescent="0.2">
      <c r="A260" s="14" t="s">
        <v>1224</v>
      </c>
      <c r="B260" s="14" t="s">
        <v>1225</v>
      </c>
      <c r="C260" s="102" t="s">
        <v>584</v>
      </c>
    </row>
    <row r="261" spans="1:3" x14ac:dyDescent="0.2">
      <c r="A261" s="14" t="s">
        <v>1226</v>
      </c>
      <c r="B261" s="14" t="s">
        <v>1227</v>
      </c>
      <c r="C261" s="102" t="s">
        <v>586</v>
      </c>
    </row>
    <row r="262" spans="1:3" x14ac:dyDescent="0.2">
      <c r="A262" s="14" t="s">
        <v>1228</v>
      </c>
      <c r="B262" s="14" t="s">
        <v>1229</v>
      </c>
      <c r="C262" s="102" t="s">
        <v>584</v>
      </c>
    </row>
    <row r="263" spans="1:3" x14ac:dyDescent="0.2">
      <c r="A263" s="14" t="s">
        <v>1230</v>
      </c>
      <c r="B263" s="14" t="s">
        <v>1231</v>
      </c>
      <c r="C263" s="102" t="s">
        <v>584</v>
      </c>
    </row>
    <row r="264" spans="1:3" x14ac:dyDescent="0.2">
      <c r="A264" s="14" t="s">
        <v>1232</v>
      </c>
      <c r="B264" s="14" t="s">
        <v>1233</v>
      </c>
      <c r="C264" s="102" t="s">
        <v>584</v>
      </c>
    </row>
    <row r="265" spans="1:3" x14ac:dyDescent="0.2">
      <c r="A265" s="14" t="s">
        <v>1234</v>
      </c>
      <c r="B265" s="14" t="s">
        <v>1235</v>
      </c>
      <c r="C265" s="102" t="s">
        <v>584</v>
      </c>
    </row>
    <row r="266" spans="1:3" x14ac:dyDescent="0.2">
      <c r="A266" s="14" t="s">
        <v>1236</v>
      </c>
      <c r="B266" s="14" t="s">
        <v>1237</v>
      </c>
      <c r="C266" s="102" t="s">
        <v>586</v>
      </c>
    </row>
    <row r="267" spans="1:3" x14ac:dyDescent="0.2">
      <c r="A267" s="14" t="s">
        <v>1238</v>
      </c>
      <c r="B267" s="14" t="s">
        <v>1239</v>
      </c>
      <c r="C267" s="102" t="s">
        <v>584</v>
      </c>
    </row>
    <row r="268" spans="1:3" x14ac:dyDescent="0.2">
      <c r="A268" s="14" t="s">
        <v>1240</v>
      </c>
      <c r="B268" s="14" t="s">
        <v>1241</v>
      </c>
      <c r="C268" s="102" t="s">
        <v>584</v>
      </c>
    </row>
    <row r="269" spans="1:3" x14ac:dyDescent="0.2">
      <c r="A269" s="14" t="s">
        <v>1242</v>
      </c>
      <c r="B269" s="14" t="s">
        <v>1243</v>
      </c>
      <c r="C269" s="102" t="s">
        <v>584</v>
      </c>
    </row>
    <row r="270" spans="1:3" x14ac:dyDescent="0.2">
      <c r="A270" s="14" t="s">
        <v>1244</v>
      </c>
      <c r="B270" s="14" t="s">
        <v>1245</v>
      </c>
      <c r="C270" s="102" t="s">
        <v>584</v>
      </c>
    </row>
    <row r="271" spans="1:3" x14ac:dyDescent="0.2">
      <c r="A271" s="14" t="s">
        <v>1246</v>
      </c>
      <c r="B271" s="14" t="s">
        <v>1247</v>
      </c>
      <c r="C271" s="102" t="s">
        <v>584</v>
      </c>
    </row>
    <row r="272" spans="1:3" x14ac:dyDescent="0.2">
      <c r="A272" s="14" t="s">
        <v>1248</v>
      </c>
      <c r="B272" s="14" t="s">
        <v>1249</v>
      </c>
      <c r="C272" s="102" t="s">
        <v>586</v>
      </c>
    </row>
    <row r="273" spans="1:3" x14ac:dyDescent="0.2">
      <c r="A273" s="14" t="s">
        <v>1250</v>
      </c>
      <c r="B273" s="14" t="s">
        <v>1251</v>
      </c>
      <c r="C273" s="102" t="s">
        <v>584</v>
      </c>
    </row>
    <row r="274" spans="1:3" x14ac:dyDescent="0.2">
      <c r="A274" s="14" t="s">
        <v>1252</v>
      </c>
      <c r="B274" s="14" t="s">
        <v>1253</v>
      </c>
      <c r="C274" s="102" t="s">
        <v>584</v>
      </c>
    </row>
    <row r="275" spans="1:3" x14ac:dyDescent="0.2">
      <c r="A275" s="14" t="s">
        <v>1254</v>
      </c>
      <c r="B275" s="14" t="s">
        <v>1255</v>
      </c>
      <c r="C275" s="102" t="s">
        <v>584</v>
      </c>
    </row>
    <row r="276" spans="1:3" x14ac:dyDescent="0.2">
      <c r="A276" s="14" t="s">
        <v>1256</v>
      </c>
      <c r="B276" s="14" t="s">
        <v>1257</v>
      </c>
      <c r="C276" s="102" t="s">
        <v>584</v>
      </c>
    </row>
    <row r="277" spans="1:3" x14ac:dyDescent="0.2">
      <c r="A277" s="14" t="s">
        <v>1258</v>
      </c>
      <c r="B277" s="14" t="s">
        <v>1259</v>
      </c>
      <c r="C277" s="102" t="s">
        <v>584</v>
      </c>
    </row>
    <row r="278" spans="1:3" x14ac:dyDescent="0.2">
      <c r="A278" s="14" t="s">
        <v>1260</v>
      </c>
      <c r="B278" s="14" t="s">
        <v>1261</v>
      </c>
      <c r="C278" s="102" t="s">
        <v>584</v>
      </c>
    </row>
    <row r="279" spans="1:3" x14ac:dyDescent="0.2">
      <c r="A279" s="14" t="s">
        <v>1262</v>
      </c>
      <c r="B279" s="14" t="s">
        <v>1263</v>
      </c>
      <c r="C279" s="102" t="s">
        <v>584</v>
      </c>
    </row>
    <row r="280" spans="1:3" x14ac:dyDescent="0.2">
      <c r="A280" s="14" t="s">
        <v>1264</v>
      </c>
      <c r="B280" s="14" t="s">
        <v>1265</v>
      </c>
      <c r="C280" s="102" t="s">
        <v>584</v>
      </c>
    </row>
    <row r="281" spans="1:3" x14ac:dyDescent="0.2">
      <c r="A281" s="14" t="s">
        <v>1266</v>
      </c>
      <c r="B281" s="14" t="s">
        <v>1267</v>
      </c>
      <c r="C281" s="102" t="s">
        <v>584</v>
      </c>
    </row>
    <row r="282" spans="1:3" x14ac:dyDescent="0.2">
      <c r="A282" s="14" t="s">
        <v>1268</v>
      </c>
      <c r="B282" s="14" t="s">
        <v>1269</v>
      </c>
      <c r="C282" s="102" t="s">
        <v>584</v>
      </c>
    </row>
    <row r="283" spans="1:3" x14ac:dyDescent="0.2">
      <c r="A283" s="14" t="s">
        <v>1270</v>
      </c>
      <c r="B283" s="14" t="s">
        <v>1271</v>
      </c>
      <c r="C283" s="102" t="s">
        <v>584</v>
      </c>
    </row>
    <row r="284" spans="1:3" x14ac:dyDescent="0.2">
      <c r="A284" s="14" t="s">
        <v>1272</v>
      </c>
      <c r="B284" s="14" t="s">
        <v>1273</v>
      </c>
      <c r="C284" s="102" t="s">
        <v>584</v>
      </c>
    </row>
    <row r="285" spans="1:3" x14ac:dyDescent="0.2">
      <c r="A285" s="14" t="s">
        <v>1274</v>
      </c>
      <c r="B285" s="14" t="s">
        <v>1275</v>
      </c>
      <c r="C285" s="102" t="s">
        <v>586</v>
      </c>
    </row>
    <row r="286" spans="1:3" x14ac:dyDescent="0.2">
      <c r="A286" s="14" t="s">
        <v>1276</v>
      </c>
      <c r="B286" s="14" t="s">
        <v>1277</v>
      </c>
      <c r="C286" s="102" t="s">
        <v>584</v>
      </c>
    </row>
    <row r="287" spans="1:3" x14ac:dyDescent="0.2">
      <c r="A287" s="14" t="s">
        <v>1278</v>
      </c>
      <c r="B287" s="14" t="s">
        <v>1279</v>
      </c>
      <c r="C287" s="102" t="s">
        <v>584</v>
      </c>
    </row>
    <row r="288" spans="1:3" x14ac:dyDescent="0.2">
      <c r="A288" s="14" t="s">
        <v>1280</v>
      </c>
      <c r="B288" s="14" t="s">
        <v>1281</v>
      </c>
      <c r="C288" s="102" t="s">
        <v>584</v>
      </c>
    </row>
    <row r="289" spans="1:3" x14ac:dyDescent="0.2">
      <c r="A289" s="14" t="s">
        <v>1282</v>
      </c>
      <c r="B289" s="14" t="s">
        <v>1283</v>
      </c>
      <c r="C289" s="102" t="s">
        <v>584</v>
      </c>
    </row>
    <row r="290" spans="1:3" x14ac:dyDescent="0.2">
      <c r="A290" s="14" t="s">
        <v>1284</v>
      </c>
      <c r="B290" s="14" t="s">
        <v>1285</v>
      </c>
      <c r="C290" s="102" t="s">
        <v>584</v>
      </c>
    </row>
    <row r="291" spans="1:3" x14ac:dyDescent="0.2">
      <c r="A291" s="14" t="s">
        <v>1286</v>
      </c>
      <c r="B291" s="14" t="s">
        <v>1287</v>
      </c>
      <c r="C291" s="102" t="s">
        <v>584</v>
      </c>
    </row>
    <row r="292" spans="1:3" x14ac:dyDescent="0.2">
      <c r="A292" s="14" t="s">
        <v>1288</v>
      </c>
      <c r="B292" s="14" t="s">
        <v>1289</v>
      </c>
      <c r="C292" s="102" t="s">
        <v>584</v>
      </c>
    </row>
    <row r="293" spans="1:3" x14ac:dyDescent="0.2">
      <c r="A293" s="14" t="s">
        <v>1290</v>
      </c>
      <c r="B293" s="14" t="s">
        <v>1291</v>
      </c>
      <c r="C293" s="102" t="s">
        <v>584</v>
      </c>
    </row>
    <row r="294" spans="1:3" x14ac:dyDescent="0.2">
      <c r="A294" s="14" t="s">
        <v>1292</v>
      </c>
      <c r="B294" s="14" t="s">
        <v>1293</v>
      </c>
      <c r="C294" s="102" t="s">
        <v>584</v>
      </c>
    </row>
    <row r="295" spans="1:3" x14ac:dyDescent="0.2">
      <c r="A295" s="14" t="s">
        <v>1294</v>
      </c>
      <c r="B295" s="14" t="s">
        <v>1295</v>
      </c>
      <c r="C295" s="102" t="s">
        <v>584</v>
      </c>
    </row>
    <row r="296" spans="1:3" x14ac:dyDescent="0.2">
      <c r="A296" s="14" t="s">
        <v>1296</v>
      </c>
      <c r="B296" s="14" t="s">
        <v>1297</v>
      </c>
      <c r="C296" s="102" t="s">
        <v>584</v>
      </c>
    </row>
    <row r="297" spans="1:3" x14ac:dyDescent="0.2">
      <c r="A297" s="14" t="s">
        <v>1298</v>
      </c>
      <c r="B297" s="14" t="s">
        <v>1299</v>
      </c>
      <c r="C297" s="102" t="s">
        <v>584</v>
      </c>
    </row>
    <row r="298" spans="1:3" x14ac:dyDescent="0.2">
      <c r="A298" s="14" t="s">
        <v>1300</v>
      </c>
      <c r="B298" s="14" t="s">
        <v>1301</v>
      </c>
      <c r="C298" s="102" t="s">
        <v>584</v>
      </c>
    </row>
    <row r="299" spans="1:3" x14ac:dyDescent="0.2">
      <c r="A299" s="14" t="s">
        <v>1302</v>
      </c>
      <c r="B299" s="14" t="s">
        <v>1303</v>
      </c>
      <c r="C299" s="102" t="s">
        <v>586</v>
      </c>
    </row>
    <row r="300" spans="1:3" x14ac:dyDescent="0.2">
      <c r="A300" s="14" t="s">
        <v>1304</v>
      </c>
      <c r="B300" s="14" t="s">
        <v>1305</v>
      </c>
      <c r="C300" s="102" t="s">
        <v>584</v>
      </c>
    </row>
    <row r="301" spans="1:3" x14ac:dyDescent="0.2">
      <c r="A301" s="14" t="s">
        <v>1306</v>
      </c>
      <c r="B301" s="14" t="s">
        <v>1307</v>
      </c>
      <c r="C301" s="102" t="s">
        <v>584</v>
      </c>
    </row>
    <row r="302" spans="1:3" x14ac:dyDescent="0.2">
      <c r="A302" s="14" t="s">
        <v>1308</v>
      </c>
      <c r="B302" s="14" t="s">
        <v>1309</v>
      </c>
      <c r="C302" s="102" t="s">
        <v>584</v>
      </c>
    </row>
    <row r="303" spans="1:3" x14ac:dyDescent="0.2">
      <c r="A303" s="14" t="s">
        <v>1310</v>
      </c>
      <c r="B303" s="14" t="s">
        <v>1311</v>
      </c>
      <c r="C303" s="102" t="s">
        <v>584</v>
      </c>
    </row>
    <row r="304" spans="1:3" x14ac:dyDescent="0.2">
      <c r="A304" s="14" t="s">
        <v>1312</v>
      </c>
      <c r="B304" s="14" t="s">
        <v>1313</v>
      </c>
      <c r="C304" s="102" t="s">
        <v>584</v>
      </c>
    </row>
    <row r="305" spans="1:3" x14ac:dyDescent="0.2">
      <c r="A305" s="14" t="s">
        <v>1314</v>
      </c>
      <c r="B305" s="14" t="s">
        <v>1315</v>
      </c>
      <c r="C305" s="102" t="s">
        <v>584</v>
      </c>
    </row>
    <row r="306" spans="1:3" x14ac:dyDescent="0.2">
      <c r="A306" s="14" t="s">
        <v>1316</v>
      </c>
      <c r="B306" s="14" t="s">
        <v>1317</v>
      </c>
      <c r="C306" s="102" t="s">
        <v>586</v>
      </c>
    </row>
    <row r="307" spans="1:3" x14ac:dyDescent="0.2">
      <c r="A307" s="14" t="s">
        <v>1318</v>
      </c>
      <c r="B307" s="14" t="s">
        <v>1319</v>
      </c>
      <c r="C307" s="102" t="s">
        <v>584</v>
      </c>
    </row>
    <row r="308" spans="1:3" x14ac:dyDescent="0.2">
      <c r="A308" s="14" t="s">
        <v>1320</v>
      </c>
      <c r="B308" s="14" t="s">
        <v>1321</v>
      </c>
      <c r="C308" s="102" t="s">
        <v>584</v>
      </c>
    </row>
    <row r="309" spans="1:3" x14ac:dyDescent="0.2">
      <c r="A309" s="14" t="s">
        <v>1322</v>
      </c>
      <c r="B309" s="14" t="s">
        <v>1323</v>
      </c>
      <c r="C309" s="102" t="s">
        <v>584</v>
      </c>
    </row>
    <row r="310" spans="1:3" x14ac:dyDescent="0.2">
      <c r="A310" s="14" t="s">
        <v>1324</v>
      </c>
      <c r="B310" s="14" t="s">
        <v>1325</v>
      </c>
      <c r="C310" s="102" t="s">
        <v>586</v>
      </c>
    </row>
    <row r="311" spans="1:3" x14ac:dyDescent="0.2">
      <c r="A311" s="14" t="s">
        <v>1326</v>
      </c>
      <c r="B311" s="14" t="s">
        <v>1327</v>
      </c>
      <c r="C311" s="102" t="s">
        <v>586</v>
      </c>
    </row>
    <row r="312" spans="1:3" x14ac:dyDescent="0.2">
      <c r="A312" s="14" t="s">
        <v>1328</v>
      </c>
      <c r="B312" s="14" t="s">
        <v>1329</v>
      </c>
      <c r="C312" s="102" t="s">
        <v>584</v>
      </c>
    </row>
    <row r="313" spans="1:3" x14ac:dyDescent="0.2">
      <c r="A313" s="14" t="s">
        <v>1330</v>
      </c>
      <c r="B313" s="14" t="s">
        <v>1331</v>
      </c>
      <c r="C313" s="102" t="s">
        <v>586</v>
      </c>
    </row>
    <row r="314" spans="1:3" x14ac:dyDescent="0.2">
      <c r="A314" s="14" t="s">
        <v>1332</v>
      </c>
      <c r="B314" s="14" t="s">
        <v>1333</v>
      </c>
      <c r="C314" s="102" t="s">
        <v>584</v>
      </c>
    </row>
    <row r="315" spans="1:3" x14ac:dyDescent="0.2">
      <c r="A315" s="14" t="s">
        <v>1334</v>
      </c>
      <c r="B315" s="14" t="s">
        <v>1335</v>
      </c>
      <c r="C315" s="102" t="s">
        <v>584</v>
      </c>
    </row>
    <row r="316" spans="1:3" x14ac:dyDescent="0.2">
      <c r="A316" s="14" t="s">
        <v>1336</v>
      </c>
      <c r="B316" s="14" t="s">
        <v>1337</v>
      </c>
      <c r="C316" s="102" t="s">
        <v>584</v>
      </c>
    </row>
    <row r="317" spans="1:3" x14ac:dyDescent="0.2">
      <c r="A317" s="14" t="s">
        <v>1338</v>
      </c>
      <c r="B317" s="14" t="s">
        <v>1339</v>
      </c>
      <c r="C317" s="102" t="s">
        <v>584</v>
      </c>
    </row>
    <row r="318" spans="1:3" x14ac:dyDescent="0.2">
      <c r="A318" s="14" t="s">
        <v>1340</v>
      </c>
      <c r="B318" s="14" t="s">
        <v>1341</v>
      </c>
      <c r="C318" s="102" t="s">
        <v>584</v>
      </c>
    </row>
    <row r="319" spans="1:3" x14ac:dyDescent="0.2">
      <c r="A319" s="14" t="s">
        <v>1342</v>
      </c>
      <c r="B319" s="14" t="s">
        <v>1343</v>
      </c>
      <c r="C319" s="102" t="s">
        <v>586</v>
      </c>
    </row>
    <row r="320" spans="1:3" x14ac:dyDescent="0.2">
      <c r="A320" s="14" t="s">
        <v>1344</v>
      </c>
      <c r="B320" s="14" t="s">
        <v>1345</v>
      </c>
      <c r="C320" s="102" t="s">
        <v>584</v>
      </c>
    </row>
    <row r="321" spans="1:3" x14ac:dyDescent="0.2">
      <c r="A321" s="14" t="s">
        <v>1346</v>
      </c>
      <c r="B321" s="14" t="s">
        <v>1347</v>
      </c>
      <c r="C321" s="102" t="s">
        <v>584</v>
      </c>
    </row>
    <row r="322" spans="1:3" x14ac:dyDescent="0.2">
      <c r="A322" s="14" t="s">
        <v>1348</v>
      </c>
      <c r="B322" s="14" t="s">
        <v>1349</v>
      </c>
      <c r="C322" s="102" t="s">
        <v>584</v>
      </c>
    </row>
    <row r="323" spans="1:3" x14ac:dyDescent="0.2">
      <c r="A323" s="14" t="s">
        <v>1350</v>
      </c>
      <c r="B323" s="14" t="s">
        <v>1351</v>
      </c>
      <c r="C323" s="102" t="s">
        <v>584</v>
      </c>
    </row>
    <row r="324" spans="1:3" x14ac:dyDescent="0.2">
      <c r="A324" s="14" t="s">
        <v>1352</v>
      </c>
      <c r="B324" s="14" t="s">
        <v>1353</v>
      </c>
      <c r="C324" s="102" t="s">
        <v>584</v>
      </c>
    </row>
    <row r="325" spans="1:3" x14ac:dyDescent="0.2">
      <c r="A325" s="14" t="s">
        <v>1354</v>
      </c>
      <c r="B325" s="14" t="s">
        <v>1355</v>
      </c>
      <c r="C325" s="102" t="s">
        <v>584</v>
      </c>
    </row>
    <row r="326" spans="1:3" x14ac:dyDescent="0.2">
      <c r="A326" s="14" t="s">
        <v>1356</v>
      </c>
      <c r="B326" s="14" t="s">
        <v>1357</v>
      </c>
      <c r="C326" s="102" t="s">
        <v>584</v>
      </c>
    </row>
    <row r="327" spans="1:3" x14ac:dyDescent="0.2">
      <c r="A327" s="14" t="s">
        <v>1358</v>
      </c>
      <c r="B327" s="14" t="s">
        <v>1359</v>
      </c>
      <c r="C327" s="102" t="s">
        <v>584</v>
      </c>
    </row>
    <row r="328" spans="1:3" x14ac:dyDescent="0.2">
      <c r="A328" s="14" t="s">
        <v>1360</v>
      </c>
      <c r="B328" s="14" t="s">
        <v>1361</v>
      </c>
      <c r="C328" s="102" t="s">
        <v>586</v>
      </c>
    </row>
    <row r="329" spans="1:3" x14ac:dyDescent="0.2">
      <c r="A329" s="14" t="s">
        <v>1362</v>
      </c>
      <c r="B329" s="14" t="s">
        <v>1363</v>
      </c>
      <c r="C329" s="102" t="s">
        <v>586</v>
      </c>
    </row>
    <row r="330" spans="1:3" x14ac:dyDescent="0.2">
      <c r="A330" s="14" t="s">
        <v>1364</v>
      </c>
      <c r="B330" s="14" t="s">
        <v>1365</v>
      </c>
      <c r="C330" s="102" t="s">
        <v>584</v>
      </c>
    </row>
    <row r="331" spans="1:3" x14ac:dyDescent="0.2">
      <c r="A331" s="14" t="s">
        <v>1366</v>
      </c>
      <c r="B331" s="14" t="s">
        <v>1367</v>
      </c>
      <c r="C331" s="102" t="s">
        <v>586</v>
      </c>
    </row>
    <row r="332" spans="1:3" x14ac:dyDescent="0.2">
      <c r="A332" s="14" t="s">
        <v>1368</v>
      </c>
      <c r="B332" s="14" t="s">
        <v>1369</v>
      </c>
      <c r="C332" s="102" t="s">
        <v>584</v>
      </c>
    </row>
    <row r="333" spans="1:3" x14ac:dyDescent="0.2">
      <c r="A333" s="14" t="s">
        <v>1370</v>
      </c>
      <c r="B333" s="14" t="s">
        <v>1371</v>
      </c>
      <c r="C333" s="102" t="s">
        <v>584</v>
      </c>
    </row>
    <row r="334" spans="1:3" x14ac:dyDescent="0.2">
      <c r="A334" s="14" t="s">
        <v>1372</v>
      </c>
      <c r="B334" s="14" t="s">
        <v>1373</v>
      </c>
      <c r="C334" s="102" t="s">
        <v>584</v>
      </c>
    </row>
    <row r="335" spans="1:3" x14ac:dyDescent="0.2">
      <c r="A335" s="14" t="s">
        <v>1374</v>
      </c>
      <c r="B335" s="14" t="s">
        <v>1375</v>
      </c>
      <c r="C335" s="102" t="s">
        <v>586</v>
      </c>
    </row>
    <row r="336" spans="1:3" x14ac:dyDescent="0.2">
      <c r="A336" s="14" t="s">
        <v>1376</v>
      </c>
      <c r="B336" s="14" t="s">
        <v>1377</v>
      </c>
      <c r="C336" s="102" t="s">
        <v>586</v>
      </c>
    </row>
    <row r="337" spans="1:3" x14ac:dyDescent="0.2">
      <c r="A337" s="14" t="s">
        <v>1378</v>
      </c>
      <c r="B337" s="14" t="s">
        <v>1379</v>
      </c>
      <c r="C337" s="102" t="s">
        <v>586</v>
      </c>
    </row>
    <row r="338" spans="1:3" x14ac:dyDescent="0.2">
      <c r="A338" s="14" t="s">
        <v>1380</v>
      </c>
      <c r="B338" s="14" t="s">
        <v>1381</v>
      </c>
      <c r="C338" s="102" t="s">
        <v>584</v>
      </c>
    </row>
    <row r="339" spans="1:3" x14ac:dyDescent="0.2">
      <c r="A339" s="14" t="s">
        <v>1382</v>
      </c>
      <c r="B339" s="14" t="s">
        <v>1383</v>
      </c>
      <c r="C339" s="102" t="s">
        <v>586</v>
      </c>
    </row>
    <row r="340" spans="1:3" x14ac:dyDescent="0.2">
      <c r="A340" s="14" t="s">
        <v>1384</v>
      </c>
      <c r="B340" s="14" t="s">
        <v>1385</v>
      </c>
      <c r="C340" s="102" t="s">
        <v>584</v>
      </c>
    </row>
    <row r="341" spans="1:3" x14ac:dyDescent="0.2">
      <c r="A341" s="14" t="s">
        <v>1386</v>
      </c>
      <c r="B341" s="14" t="s">
        <v>1387</v>
      </c>
      <c r="C341" s="102" t="s">
        <v>584</v>
      </c>
    </row>
    <row r="342" spans="1:3" x14ac:dyDescent="0.2">
      <c r="A342" s="14" t="s">
        <v>1388</v>
      </c>
      <c r="B342" s="14" t="s">
        <v>1389</v>
      </c>
      <c r="C342" s="102" t="s">
        <v>584</v>
      </c>
    </row>
    <row r="343" spans="1:3" x14ac:dyDescent="0.2">
      <c r="A343" s="14" t="s">
        <v>1390</v>
      </c>
      <c r="B343" s="14" t="s">
        <v>1391</v>
      </c>
      <c r="C343" s="102" t="s">
        <v>584</v>
      </c>
    </row>
    <row r="344" spans="1:3" x14ac:dyDescent="0.2">
      <c r="A344" s="14" t="s">
        <v>1392</v>
      </c>
      <c r="B344" s="14" t="s">
        <v>1393</v>
      </c>
      <c r="C344" s="102" t="s">
        <v>584</v>
      </c>
    </row>
    <row r="345" spans="1:3" x14ac:dyDescent="0.2">
      <c r="A345" s="14" t="s">
        <v>1394</v>
      </c>
      <c r="B345" s="14" t="s">
        <v>1395</v>
      </c>
      <c r="C345" s="102" t="s">
        <v>584</v>
      </c>
    </row>
    <row r="346" spans="1:3" x14ac:dyDescent="0.2">
      <c r="A346" s="14" t="s">
        <v>1396</v>
      </c>
      <c r="B346" s="14" t="s">
        <v>1397</v>
      </c>
      <c r="C346" s="102" t="s">
        <v>584</v>
      </c>
    </row>
    <row r="347" spans="1:3" x14ac:dyDescent="0.2">
      <c r="A347" s="14" t="s">
        <v>1398</v>
      </c>
      <c r="B347" s="14" t="s">
        <v>1399</v>
      </c>
      <c r="C347" s="102" t="s">
        <v>584</v>
      </c>
    </row>
    <row r="348" spans="1:3" x14ac:dyDescent="0.2">
      <c r="A348" s="14" t="s">
        <v>1400</v>
      </c>
      <c r="B348" s="14" t="s">
        <v>1401</v>
      </c>
      <c r="C348" s="102" t="s">
        <v>584</v>
      </c>
    </row>
    <row r="349" spans="1:3" x14ac:dyDescent="0.2">
      <c r="A349" s="14" t="s">
        <v>1402</v>
      </c>
      <c r="B349" s="14" t="s">
        <v>1403</v>
      </c>
      <c r="C349" s="102" t="s">
        <v>584</v>
      </c>
    </row>
    <row r="350" spans="1:3" x14ac:dyDescent="0.2">
      <c r="A350" s="14" t="s">
        <v>1404</v>
      </c>
      <c r="B350" s="14" t="s">
        <v>1405</v>
      </c>
      <c r="C350" s="102" t="s">
        <v>584</v>
      </c>
    </row>
    <row r="351" spans="1:3" x14ac:dyDescent="0.2">
      <c r="A351" s="14" t="s">
        <v>1406</v>
      </c>
      <c r="B351" s="14" t="s">
        <v>1407</v>
      </c>
      <c r="C351" s="102" t="s">
        <v>584</v>
      </c>
    </row>
    <row r="352" spans="1:3" x14ac:dyDescent="0.2">
      <c r="A352" s="14" t="s">
        <v>1408</v>
      </c>
      <c r="B352" s="14" t="s">
        <v>1409</v>
      </c>
      <c r="C352" s="102" t="s">
        <v>584</v>
      </c>
    </row>
    <row r="353" spans="1:3" x14ac:dyDescent="0.2">
      <c r="A353" s="14" t="s">
        <v>1410</v>
      </c>
      <c r="B353" s="14" t="s">
        <v>1411</v>
      </c>
      <c r="C353" s="102" t="s">
        <v>584</v>
      </c>
    </row>
    <row r="354" spans="1:3" x14ac:dyDescent="0.2">
      <c r="A354" s="14" t="s">
        <v>1413</v>
      </c>
      <c r="B354" s="14" t="s">
        <v>1414</v>
      </c>
      <c r="C354" s="102" t="s">
        <v>586</v>
      </c>
    </row>
    <row r="355" spans="1:3" x14ac:dyDescent="0.2">
      <c r="A355" s="14" t="s">
        <v>1415</v>
      </c>
      <c r="B355" s="14" t="s">
        <v>1416</v>
      </c>
      <c r="C355" s="102" t="s">
        <v>586</v>
      </c>
    </row>
    <row r="356" spans="1:3" x14ac:dyDescent="0.2">
      <c r="A356" s="14" t="s">
        <v>1417</v>
      </c>
      <c r="B356" s="14" t="s">
        <v>1418</v>
      </c>
      <c r="C356" s="102" t="s">
        <v>584</v>
      </c>
    </row>
    <row r="357" spans="1:3" x14ac:dyDescent="0.2">
      <c r="A357" s="14" t="s">
        <v>1419</v>
      </c>
      <c r="B357" s="14" t="s">
        <v>1420</v>
      </c>
      <c r="C357" s="102" t="s">
        <v>584</v>
      </c>
    </row>
    <row r="358" spans="1:3" x14ac:dyDescent="0.2">
      <c r="A358" s="14" t="s">
        <v>1421</v>
      </c>
      <c r="B358" s="14" t="s">
        <v>1422</v>
      </c>
      <c r="C358" s="102" t="s">
        <v>586</v>
      </c>
    </row>
    <row r="359" spans="1:3" x14ac:dyDescent="0.2">
      <c r="A359" s="14" t="s">
        <v>1423</v>
      </c>
      <c r="B359" s="14" t="s">
        <v>1424</v>
      </c>
      <c r="C359" s="102" t="s">
        <v>584</v>
      </c>
    </row>
    <row r="360" spans="1:3" x14ac:dyDescent="0.2">
      <c r="A360" s="14" t="s">
        <v>1425</v>
      </c>
      <c r="B360" s="14" t="s">
        <v>1426</v>
      </c>
      <c r="C360" s="102" t="s">
        <v>586</v>
      </c>
    </row>
    <row r="361" spans="1:3" x14ac:dyDescent="0.2">
      <c r="A361" s="14" t="s">
        <v>1427</v>
      </c>
      <c r="B361" s="14" t="s">
        <v>1428</v>
      </c>
      <c r="C361" s="102" t="s">
        <v>586</v>
      </c>
    </row>
    <row r="362" spans="1:3" x14ac:dyDescent="0.2">
      <c r="A362" s="14" t="s">
        <v>1429</v>
      </c>
      <c r="B362" s="14" t="s">
        <v>1430</v>
      </c>
      <c r="C362" s="102" t="s">
        <v>584</v>
      </c>
    </row>
    <row r="363" spans="1:3" x14ac:dyDescent="0.2">
      <c r="A363" s="14" t="s">
        <v>1431</v>
      </c>
      <c r="B363" s="14" t="s">
        <v>1432</v>
      </c>
      <c r="C363" s="102" t="s">
        <v>584</v>
      </c>
    </row>
    <row r="364" spans="1:3" x14ac:dyDescent="0.2">
      <c r="A364" s="14" t="s">
        <v>1433</v>
      </c>
      <c r="B364" s="14" t="s">
        <v>1434</v>
      </c>
      <c r="C364" s="102" t="s">
        <v>584</v>
      </c>
    </row>
    <row r="365" spans="1:3" x14ac:dyDescent="0.2">
      <c r="A365" s="14" t="s">
        <v>1435</v>
      </c>
      <c r="B365" s="14" t="s">
        <v>1436</v>
      </c>
      <c r="C365" s="102" t="s">
        <v>584</v>
      </c>
    </row>
    <row r="366" spans="1:3" x14ac:dyDescent="0.2">
      <c r="A366" s="14" t="s">
        <v>1437</v>
      </c>
      <c r="B366" s="14" t="s">
        <v>1438</v>
      </c>
      <c r="C366" s="102" t="s">
        <v>584</v>
      </c>
    </row>
    <row r="367" spans="1:3" x14ac:dyDescent="0.2">
      <c r="A367" s="14" t="s">
        <v>1439</v>
      </c>
      <c r="B367" s="14" t="s">
        <v>1440</v>
      </c>
      <c r="C367" s="102" t="s">
        <v>584</v>
      </c>
    </row>
    <row r="368" spans="1:3" x14ac:dyDescent="0.2">
      <c r="A368" s="14" t="s">
        <v>1441</v>
      </c>
      <c r="B368" s="14" t="s">
        <v>1442</v>
      </c>
      <c r="C368" s="102" t="s">
        <v>586</v>
      </c>
    </row>
    <row r="369" spans="1:3" x14ac:dyDescent="0.2">
      <c r="A369" s="14" t="s">
        <v>1443</v>
      </c>
      <c r="B369" s="14" t="s">
        <v>1444</v>
      </c>
      <c r="C369" s="102" t="s">
        <v>584</v>
      </c>
    </row>
    <row r="370" spans="1:3" x14ac:dyDescent="0.2">
      <c r="A370" s="14" t="s">
        <v>1445</v>
      </c>
      <c r="B370" s="14" t="s">
        <v>1446</v>
      </c>
      <c r="C370" s="102" t="s">
        <v>584</v>
      </c>
    </row>
    <row r="371" spans="1:3" x14ac:dyDescent="0.2">
      <c r="A371" s="14" t="s">
        <v>1447</v>
      </c>
      <c r="B371" s="14" t="s">
        <v>1448</v>
      </c>
      <c r="C371" s="102" t="s">
        <v>586</v>
      </c>
    </row>
    <row r="372" spans="1:3" x14ac:dyDescent="0.2">
      <c r="A372" s="14" t="s">
        <v>1449</v>
      </c>
      <c r="B372" s="14" t="s">
        <v>1450</v>
      </c>
      <c r="C372" s="102" t="s">
        <v>584</v>
      </c>
    </row>
    <row r="373" spans="1:3" x14ac:dyDescent="0.2">
      <c r="A373" s="14" t="s">
        <v>1451</v>
      </c>
      <c r="B373" s="14" t="s">
        <v>1452</v>
      </c>
      <c r="C373" s="102" t="s">
        <v>586</v>
      </c>
    </row>
    <row r="374" spans="1:3" x14ac:dyDescent="0.2">
      <c r="A374" s="14" t="s">
        <v>1453</v>
      </c>
      <c r="B374" s="14" t="s">
        <v>1454</v>
      </c>
      <c r="C374" s="102" t="s">
        <v>584</v>
      </c>
    </row>
    <row r="375" spans="1:3" x14ac:dyDescent="0.2">
      <c r="A375" s="14" t="s">
        <v>1455</v>
      </c>
      <c r="B375" s="14" t="s">
        <v>1456</v>
      </c>
      <c r="C375" s="102" t="s">
        <v>584</v>
      </c>
    </row>
    <row r="376" spans="1:3" x14ac:dyDescent="0.2">
      <c r="A376" s="14" t="s">
        <v>1457</v>
      </c>
      <c r="B376" s="14" t="s">
        <v>1458</v>
      </c>
      <c r="C376" s="102" t="s">
        <v>584</v>
      </c>
    </row>
    <row r="377" spans="1:3" x14ac:dyDescent="0.2">
      <c r="A377" s="14" t="s">
        <v>1459</v>
      </c>
      <c r="B377" s="14" t="s">
        <v>1460</v>
      </c>
      <c r="C377" s="102" t="s">
        <v>584</v>
      </c>
    </row>
    <row r="378" spans="1:3" x14ac:dyDescent="0.2">
      <c r="A378" s="14" t="s">
        <v>1461</v>
      </c>
      <c r="B378" s="14" t="s">
        <v>1462</v>
      </c>
      <c r="C378" s="102" t="s">
        <v>586</v>
      </c>
    </row>
    <row r="379" spans="1:3" x14ac:dyDescent="0.2">
      <c r="A379" s="14" t="s">
        <v>1463</v>
      </c>
      <c r="B379" s="14" t="s">
        <v>1464</v>
      </c>
      <c r="C379" s="102" t="s">
        <v>584</v>
      </c>
    </row>
    <row r="380" spans="1:3" x14ac:dyDescent="0.2">
      <c r="A380" s="14" t="s">
        <v>1465</v>
      </c>
      <c r="B380" s="14" t="s">
        <v>1466</v>
      </c>
      <c r="C380" s="102" t="s">
        <v>584</v>
      </c>
    </row>
    <row r="381" spans="1:3" x14ac:dyDescent="0.2">
      <c r="A381" s="14" t="s">
        <v>1467</v>
      </c>
      <c r="B381" s="14" t="s">
        <v>1468</v>
      </c>
      <c r="C381" s="102" t="s">
        <v>584</v>
      </c>
    </row>
    <row r="382" spans="1:3" x14ac:dyDescent="0.2">
      <c r="A382" s="14" t="s">
        <v>1469</v>
      </c>
      <c r="B382" s="14" t="s">
        <v>1470</v>
      </c>
      <c r="C382" s="102" t="s">
        <v>584</v>
      </c>
    </row>
    <row r="383" spans="1:3" x14ac:dyDescent="0.2">
      <c r="A383" s="14" t="s">
        <v>1471</v>
      </c>
      <c r="B383" s="14" t="s">
        <v>1472</v>
      </c>
      <c r="C383" s="102" t="s">
        <v>584</v>
      </c>
    </row>
    <row r="384" spans="1:3" x14ac:dyDescent="0.2">
      <c r="A384" s="14" t="s">
        <v>1473</v>
      </c>
      <c r="B384" s="14" t="s">
        <v>1494</v>
      </c>
      <c r="C384" s="102" t="s">
        <v>584</v>
      </c>
    </row>
    <row r="385" spans="1:3" x14ac:dyDescent="0.2">
      <c r="A385" s="14" t="s">
        <v>1495</v>
      </c>
      <c r="B385" s="14" t="s">
        <v>1496</v>
      </c>
      <c r="C385" s="102" t="s">
        <v>586</v>
      </c>
    </row>
    <row r="386" spans="1:3" x14ac:dyDescent="0.2">
      <c r="A386" s="14" t="s">
        <v>1497</v>
      </c>
      <c r="B386" s="14" t="s">
        <v>1498</v>
      </c>
      <c r="C386" s="102" t="s">
        <v>584</v>
      </c>
    </row>
    <row r="387" spans="1:3" x14ac:dyDescent="0.2">
      <c r="A387" s="14" t="s">
        <v>1499</v>
      </c>
      <c r="B387" s="14" t="s">
        <v>1500</v>
      </c>
      <c r="C387" s="102" t="s">
        <v>584</v>
      </c>
    </row>
    <row r="388" spans="1:3" x14ac:dyDescent="0.2">
      <c r="A388" s="14" t="s">
        <v>1501</v>
      </c>
      <c r="B388" s="14" t="s">
        <v>1502</v>
      </c>
      <c r="C388" s="102" t="s">
        <v>586</v>
      </c>
    </row>
    <row r="389" spans="1:3" x14ac:dyDescent="0.2">
      <c r="A389" s="14" t="s">
        <v>1503</v>
      </c>
      <c r="B389" s="14" t="s">
        <v>1504</v>
      </c>
      <c r="C389" s="102" t="s">
        <v>584</v>
      </c>
    </row>
    <row r="390" spans="1:3" x14ac:dyDescent="0.2">
      <c r="A390" s="14" t="s">
        <v>1505</v>
      </c>
      <c r="B390" s="14" t="s">
        <v>1506</v>
      </c>
      <c r="C390" s="102" t="s">
        <v>584</v>
      </c>
    </row>
    <row r="391" spans="1:3" x14ac:dyDescent="0.2">
      <c r="A391" s="14" t="s">
        <v>1507</v>
      </c>
      <c r="B391" s="14" t="s">
        <v>1508</v>
      </c>
      <c r="C391" s="102" t="s">
        <v>586</v>
      </c>
    </row>
    <row r="392" spans="1:3" x14ac:dyDescent="0.2">
      <c r="A392" s="14" t="s">
        <v>1509</v>
      </c>
      <c r="B392" s="14" t="s">
        <v>1510</v>
      </c>
      <c r="C392" s="102" t="s">
        <v>584</v>
      </c>
    </row>
    <row r="393" spans="1:3" x14ac:dyDescent="0.2">
      <c r="A393" s="14" t="s">
        <v>1511</v>
      </c>
      <c r="B393" s="14" t="s">
        <v>1512</v>
      </c>
      <c r="C393" s="102" t="s">
        <v>584</v>
      </c>
    </row>
    <row r="394" spans="1:3" x14ac:dyDescent="0.2">
      <c r="A394" s="14" t="s">
        <v>1513</v>
      </c>
      <c r="B394" s="14" t="s">
        <v>1514</v>
      </c>
      <c r="C394" s="102" t="s">
        <v>584</v>
      </c>
    </row>
    <row r="395" spans="1:3" x14ac:dyDescent="0.2">
      <c r="A395" s="14" t="s">
        <v>1515</v>
      </c>
      <c r="B395" s="14" t="s">
        <v>1516</v>
      </c>
      <c r="C395" s="102" t="s">
        <v>584</v>
      </c>
    </row>
    <row r="396" spans="1:3" x14ac:dyDescent="0.2">
      <c r="A396" s="14" t="s">
        <v>1517</v>
      </c>
      <c r="B396" s="14" t="s">
        <v>1518</v>
      </c>
      <c r="C396" s="102" t="s">
        <v>584</v>
      </c>
    </row>
    <row r="397" spans="1:3" x14ac:dyDescent="0.2">
      <c r="A397" s="14" t="s">
        <v>1519</v>
      </c>
      <c r="B397" s="14" t="s">
        <v>1520</v>
      </c>
      <c r="C397" s="102" t="s">
        <v>584</v>
      </c>
    </row>
    <row r="398" spans="1:3" x14ac:dyDescent="0.2">
      <c r="A398" s="14" t="s">
        <v>1521</v>
      </c>
      <c r="B398" s="14" t="s">
        <v>1522</v>
      </c>
      <c r="C398" s="102" t="s">
        <v>584</v>
      </c>
    </row>
    <row r="399" spans="1:3" x14ac:dyDescent="0.2">
      <c r="A399" s="14" t="s">
        <v>1523</v>
      </c>
      <c r="B399" s="14" t="s">
        <v>1524</v>
      </c>
      <c r="C399" s="102" t="s">
        <v>584</v>
      </c>
    </row>
    <row r="400" spans="1:3" x14ac:dyDescent="0.2">
      <c r="A400" s="14" t="s">
        <v>1525</v>
      </c>
      <c r="B400" s="14" t="s">
        <v>1526</v>
      </c>
      <c r="C400" s="102" t="s">
        <v>584</v>
      </c>
    </row>
    <row r="401" spans="1:3" x14ac:dyDescent="0.2">
      <c r="A401" s="14" t="s">
        <v>1527</v>
      </c>
      <c r="B401" s="14" t="s">
        <v>1528</v>
      </c>
      <c r="C401" s="102" t="s">
        <v>586</v>
      </c>
    </row>
    <row r="402" spans="1:3" x14ac:dyDescent="0.2">
      <c r="A402" s="14" t="s">
        <v>1529</v>
      </c>
      <c r="B402" s="14" t="s">
        <v>1530</v>
      </c>
      <c r="C402" s="102" t="s">
        <v>584</v>
      </c>
    </row>
    <row r="403" spans="1:3" x14ac:dyDescent="0.2">
      <c r="A403" s="14" t="s">
        <v>1531</v>
      </c>
      <c r="B403" s="14" t="s">
        <v>1532</v>
      </c>
      <c r="C403" s="102" t="s">
        <v>586</v>
      </c>
    </row>
    <row r="404" spans="1:3" x14ac:dyDescent="0.2">
      <c r="A404" s="14" t="s">
        <v>1533</v>
      </c>
      <c r="B404" s="14" t="s">
        <v>1534</v>
      </c>
      <c r="C404" s="102" t="s">
        <v>586</v>
      </c>
    </row>
    <row r="405" spans="1:3" x14ac:dyDescent="0.2">
      <c r="A405" s="14" t="s">
        <v>1535</v>
      </c>
      <c r="B405" s="14" t="s">
        <v>1536</v>
      </c>
      <c r="C405" s="102" t="s">
        <v>586</v>
      </c>
    </row>
    <row r="406" spans="1:3" x14ac:dyDescent="0.2">
      <c r="A406" s="14" t="s">
        <v>1537</v>
      </c>
      <c r="B406" s="14" t="s">
        <v>1538</v>
      </c>
      <c r="C406" s="102" t="s">
        <v>586</v>
      </c>
    </row>
    <row r="407" spans="1:3" x14ac:dyDescent="0.2">
      <c r="A407" s="14" t="s">
        <v>1539</v>
      </c>
      <c r="B407" s="14" t="s">
        <v>1540</v>
      </c>
      <c r="C407" s="102" t="s">
        <v>584</v>
      </c>
    </row>
    <row r="408" spans="1:3" x14ac:dyDescent="0.2">
      <c r="A408" s="14" t="s">
        <v>1541</v>
      </c>
      <c r="B408" s="14" t="s">
        <v>1542</v>
      </c>
      <c r="C408" s="102" t="s">
        <v>584</v>
      </c>
    </row>
    <row r="409" spans="1:3" x14ac:dyDescent="0.2">
      <c r="A409" s="14" t="s">
        <v>1543</v>
      </c>
      <c r="B409" s="14" t="s">
        <v>1746</v>
      </c>
      <c r="C409" s="102" t="s">
        <v>584</v>
      </c>
    </row>
    <row r="410" spans="1:3" x14ac:dyDescent="0.2">
      <c r="A410" s="14" t="s">
        <v>1747</v>
      </c>
      <c r="B410" s="14" t="s">
        <v>1748</v>
      </c>
      <c r="C410" s="102" t="s">
        <v>584</v>
      </c>
    </row>
    <row r="411" spans="1:3" x14ac:dyDescent="0.2">
      <c r="A411" s="14" t="s">
        <v>1749</v>
      </c>
      <c r="B411" s="14" t="s">
        <v>1750</v>
      </c>
      <c r="C411" s="102" t="s">
        <v>586</v>
      </c>
    </row>
    <row r="412" spans="1:3" x14ac:dyDescent="0.2">
      <c r="A412" s="14" t="s">
        <v>1751</v>
      </c>
      <c r="B412" s="14" t="s">
        <v>1752</v>
      </c>
      <c r="C412" s="102" t="s">
        <v>584</v>
      </c>
    </row>
    <row r="413" spans="1:3" x14ac:dyDescent="0.2">
      <c r="A413" s="14" t="s">
        <v>1753</v>
      </c>
      <c r="B413" s="14" t="s">
        <v>1754</v>
      </c>
      <c r="C413" s="102" t="s">
        <v>584</v>
      </c>
    </row>
    <row r="414" spans="1:3" x14ac:dyDescent="0.2">
      <c r="A414" s="14" t="s">
        <v>1755</v>
      </c>
      <c r="B414" s="14" t="s">
        <v>1756</v>
      </c>
      <c r="C414" s="102" t="s">
        <v>584</v>
      </c>
    </row>
    <row r="415" spans="1:3" x14ac:dyDescent="0.2">
      <c r="A415" s="14" t="s">
        <v>1757</v>
      </c>
      <c r="B415" s="14" t="s">
        <v>1758</v>
      </c>
      <c r="C415" s="102" t="s">
        <v>584</v>
      </c>
    </row>
    <row r="416" spans="1:3" x14ac:dyDescent="0.2">
      <c r="A416" s="14" t="s">
        <v>1759</v>
      </c>
      <c r="B416" s="14" t="s">
        <v>1760</v>
      </c>
      <c r="C416" s="102" t="s">
        <v>584</v>
      </c>
    </row>
    <row r="417" spans="1:3" x14ac:dyDescent="0.2">
      <c r="A417" s="14" t="s">
        <v>1761</v>
      </c>
      <c r="B417" s="14" t="s">
        <v>1762</v>
      </c>
      <c r="C417" s="102" t="s">
        <v>586</v>
      </c>
    </row>
    <row r="418" spans="1:3" x14ac:dyDescent="0.2">
      <c r="A418" s="14" t="s">
        <v>1763</v>
      </c>
      <c r="B418" s="14" t="s">
        <v>1764</v>
      </c>
      <c r="C418" s="102" t="s">
        <v>584</v>
      </c>
    </row>
    <row r="419" spans="1:3" x14ac:dyDescent="0.2">
      <c r="A419" s="14" t="s">
        <v>1765</v>
      </c>
      <c r="B419" s="14" t="s">
        <v>1766</v>
      </c>
      <c r="C419" s="102" t="s">
        <v>586</v>
      </c>
    </row>
    <row r="420" spans="1:3" x14ac:dyDescent="0.2">
      <c r="A420" s="14" t="s">
        <v>1767</v>
      </c>
      <c r="B420" s="14" t="s">
        <v>1768</v>
      </c>
      <c r="C420" s="102" t="s">
        <v>586</v>
      </c>
    </row>
    <row r="421" spans="1:3" x14ac:dyDescent="0.2">
      <c r="A421" s="14" t="s">
        <v>1769</v>
      </c>
      <c r="B421" s="14" t="s">
        <v>1770</v>
      </c>
      <c r="C421" s="102" t="s">
        <v>584</v>
      </c>
    </row>
    <row r="422" spans="1:3" x14ac:dyDescent="0.2">
      <c r="A422" s="14" t="s">
        <v>1771</v>
      </c>
      <c r="B422" s="14" t="s">
        <v>1772</v>
      </c>
      <c r="C422" s="102" t="s">
        <v>584</v>
      </c>
    </row>
    <row r="423" spans="1:3" x14ac:dyDescent="0.2">
      <c r="A423" s="14" t="s">
        <v>1773</v>
      </c>
      <c r="B423" s="14" t="s">
        <v>1774</v>
      </c>
      <c r="C423" s="102" t="s">
        <v>586</v>
      </c>
    </row>
    <row r="424" spans="1:3" x14ac:dyDescent="0.2">
      <c r="A424" s="14" t="s">
        <v>1775</v>
      </c>
      <c r="B424" s="14" t="s">
        <v>1776</v>
      </c>
      <c r="C424" s="102" t="s">
        <v>584</v>
      </c>
    </row>
    <row r="425" spans="1:3" x14ac:dyDescent="0.2">
      <c r="A425" s="14" t="s">
        <v>1777</v>
      </c>
      <c r="B425" s="14" t="s">
        <v>1778</v>
      </c>
      <c r="C425" s="102" t="s">
        <v>584</v>
      </c>
    </row>
    <row r="426" spans="1:3" x14ac:dyDescent="0.2">
      <c r="A426" s="14" t="s">
        <v>1779</v>
      </c>
      <c r="B426" s="14" t="s">
        <v>1780</v>
      </c>
      <c r="C426" s="102" t="s">
        <v>584</v>
      </c>
    </row>
    <row r="427" spans="1:3" x14ac:dyDescent="0.2">
      <c r="A427" s="14" t="s">
        <v>1781</v>
      </c>
      <c r="B427" s="14" t="s">
        <v>1782</v>
      </c>
      <c r="C427" s="102" t="s">
        <v>584</v>
      </c>
    </row>
    <row r="428" spans="1:3" x14ac:dyDescent="0.2">
      <c r="A428" s="14" t="s">
        <v>1783</v>
      </c>
      <c r="B428" s="14" t="s">
        <v>1784</v>
      </c>
      <c r="C428" s="102" t="s">
        <v>584</v>
      </c>
    </row>
    <row r="429" spans="1:3" x14ac:dyDescent="0.2">
      <c r="A429" s="14" t="s">
        <v>1785</v>
      </c>
      <c r="B429" s="14" t="s">
        <v>1786</v>
      </c>
      <c r="C429" s="102" t="s">
        <v>584</v>
      </c>
    </row>
    <row r="430" spans="1:3" x14ac:dyDescent="0.2">
      <c r="A430" s="14" t="s">
        <v>1787</v>
      </c>
      <c r="B430" s="14" t="s">
        <v>1788</v>
      </c>
      <c r="C430" s="102" t="s">
        <v>586</v>
      </c>
    </row>
    <row r="431" spans="1:3" x14ac:dyDescent="0.2">
      <c r="A431" s="14" t="s">
        <v>1789</v>
      </c>
      <c r="B431" s="14" t="s">
        <v>1790</v>
      </c>
      <c r="C431" s="102" t="s">
        <v>584</v>
      </c>
    </row>
    <row r="432" spans="1:3" x14ac:dyDescent="0.2">
      <c r="A432" s="14" t="s">
        <v>1791</v>
      </c>
      <c r="B432" s="14" t="s">
        <v>1792</v>
      </c>
      <c r="C432" s="102" t="s">
        <v>584</v>
      </c>
    </row>
    <row r="433" spans="1:3" x14ac:dyDescent="0.2">
      <c r="A433" s="14" t="s">
        <v>1793</v>
      </c>
      <c r="B433" s="14" t="s">
        <v>1794</v>
      </c>
      <c r="C433" s="102" t="s">
        <v>584</v>
      </c>
    </row>
    <row r="434" spans="1:3" x14ac:dyDescent="0.2">
      <c r="A434" s="14" t="s">
        <v>1795</v>
      </c>
      <c r="B434" s="14" t="s">
        <v>1796</v>
      </c>
      <c r="C434" s="102" t="s">
        <v>584</v>
      </c>
    </row>
    <row r="435" spans="1:3" x14ac:dyDescent="0.2">
      <c r="A435" s="14" t="s">
        <v>1797</v>
      </c>
      <c r="B435" s="14" t="s">
        <v>1798</v>
      </c>
      <c r="C435" s="102" t="s">
        <v>584</v>
      </c>
    </row>
    <row r="436" spans="1:3" x14ac:dyDescent="0.2">
      <c r="A436" s="14" t="s">
        <v>2006</v>
      </c>
      <c r="B436" s="14" t="s">
        <v>2007</v>
      </c>
      <c r="C436" s="102" t="s">
        <v>584</v>
      </c>
    </row>
    <row r="437" spans="1:3" x14ac:dyDescent="0.2">
      <c r="A437" s="14" t="s">
        <v>2008</v>
      </c>
      <c r="B437" s="14" t="s">
        <v>2009</v>
      </c>
      <c r="C437" s="102" t="s">
        <v>586</v>
      </c>
    </row>
    <row r="438" spans="1:3" x14ac:dyDescent="0.2">
      <c r="A438" s="14" t="s">
        <v>2010</v>
      </c>
      <c r="B438" s="14" t="s">
        <v>2011</v>
      </c>
      <c r="C438" s="102" t="s">
        <v>586</v>
      </c>
    </row>
    <row r="439" spans="1:3" x14ac:dyDescent="0.2">
      <c r="A439" s="14" t="s">
        <v>2012</v>
      </c>
      <c r="B439" s="14" t="s">
        <v>2013</v>
      </c>
      <c r="C439" s="102" t="s">
        <v>584</v>
      </c>
    </row>
    <row r="440" spans="1:3" x14ac:dyDescent="0.2">
      <c r="A440" s="14" t="s">
        <v>2014</v>
      </c>
      <c r="B440" s="14" t="s">
        <v>2015</v>
      </c>
      <c r="C440" s="102" t="s">
        <v>584</v>
      </c>
    </row>
    <row r="441" spans="1:3" x14ac:dyDescent="0.2">
      <c r="A441" s="14" t="s">
        <v>2016</v>
      </c>
      <c r="B441" s="14" t="s">
        <v>2017</v>
      </c>
      <c r="C441" s="102" t="s">
        <v>584</v>
      </c>
    </row>
    <row r="442" spans="1:3" x14ac:dyDescent="0.2">
      <c r="A442" s="14" t="s">
        <v>2018</v>
      </c>
      <c r="B442" s="14" t="s">
        <v>2019</v>
      </c>
      <c r="C442" s="102" t="s">
        <v>584</v>
      </c>
    </row>
    <row r="443" spans="1:3" x14ac:dyDescent="0.2">
      <c r="A443" s="14" t="s">
        <v>2020</v>
      </c>
      <c r="B443" s="14" t="s">
        <v>2021</v>
      </c>
      <c r="C443" s="102" t="s">
        <v>584</v>
      </c>
    </row>
    <row r="444" spans="1:3" x14ac:dyDescent="0.2">
      <c r="A444" s="14" t="s">
        <v>2022</v>
      </c>
      <c r="B444" s="14" t="s">
        <v>2023</v>
      </c>
      <c r="C444" s="102" t="s">
        <v>586</v>
      </c>
    </row>
    <row r="445" spans="1:3" x14ac:dyDescent="0.2">
      <c r="A445" s="14" t="s">
        <v>2024</v>
      </c>
      <c r="B445" s="14" t="s">
        <v>2025</v>
      </c>
      <c r="C445" s="102" t="s">
        <v>586</v>
      </c>
    </row>
    <row r="446" spans="1:3" x14ac:dyDescent="0.2">
      <c r="A446" s="14" t="s">
        <v>2026</v>
      </c>
      <c r="B446" s="14" t="s">
        <v>2027</v>
      </c>
      <c r="C446" s="102" t="s">
        <v>584</v>
      </c>
    </row>
    <row r="447" spans="1:3" x14ac:dyDescent="0.2">
      <c r="A447" s="14" t="s">
        <v>2028</v>
      </c>
      <c r="B447" s="14" t="s">
        <v>2029</v>
      </c>
      <c r="C447" s="102" t="s">
        <v>584</v>
      </c>
    </row>
    <row r="448" spans="1:3" x14ac:dyDescent="0.2">
      <c r="A448" s="14" t="s">
        <v>2030</v>
      </c>
      <c r="B448" s="14" t="s">
        <v>2031</v>
      </c>
      <c r="C448" s="102" t="s">
        <v>584</v>
      </c>
    </row>
    <row r="449" spans="1:3" x14ac:dyDescent="0.2">
      <c r="A449" s="14" t="s">
        <v>2032</v>
      </c>
      <c r="B449" s="14" t="s">
        <v>0</v>
      </c>
      <c r="C449" s="102" t="s">
        <v>586</v>
      </c>
    </row>
    <row r="450" spans="1:3" x14ac:dyDescent="0.2">
      <c r="A450" s="14" t="s">
        <v>1</v>
      </c>
      <c r="B450" s="14" t="s">
        <v>2</v>
      </c>
      <c r="C450" s="102" t="s">
        <v>584</v>
      </c>
    </row>
    <row r="451" spans="1:3" x14ac:dyDescent="0.2">
      <c r="A451" s="14" t="s">
        <v>3</v>
      </c>
      <c r="B451" s="14" t="s">
        <v>4</v>
      </c>
      <c r="C451" s="102" t="s">
        <v>586</v>
      </c>
    </row>
    <row r="452" spans="1:3" x14ac:dyDescent="0.2">
      <c r="A452" s="14" t="s">
        <v>5</v>
      </c>
      <c r="B452" s="14" t="s">
        <v>6</v>
      </c>
      <c r="C452" s="102" t="s">
        <v>586</v>
      </c>
    </row>
    <row r="453" spans="1:3" x14ac:dyDescent="0.2">
      <c r="A453" s="14" t="s">
        <v>7</v>
      </c>
      <c r="B453" s="14" t="s">
        <v>8</v>
      </c>
      <c r="C453" s="102" t="s">
        <v>586</v>
      </c>
    </row>
    <row r="454" spans="1:3" x14ac:dyDescent="0.2">
      <c r="A454" s="14" t="s">
        <v>9</v>
      </c>
      <c r="B454" s="14" t="s">
        <v>10</v>
      </c>
      <c r="C454" s="102" t="s">
        <v>586</v>
      </c>
    </row>
    <row r="455" spans="1:3" x14ac:dyDescent="0.2">
      <c r="A455" s="14" t="s">
        <v>1801</v>
      </c>
      <c r="B455" s="14" t="s">
        <v>1802</v>
      </c>
      <c r="C455" s="102" t="s">
        <v>584</v>
      </c>
    </row>
    <row r="456" spans="1:3" x14ac:dyDescent="0.2">
      <c r="A456" s="14" t="s">
        <v>1803</v>
      </c>
      <c r="B456" s="14" t="s">
        <v>1804</v>
      </c>
      <c r="C456" s="102" t="s">
        <v>584</v>
      </c>
    </row>
    <row r="457" spans="1:3" x14ac:dyDescent="0.2">
      <c r="A457" s="14" t="s">
        <v>1805</v>
      </c>
      <c r="B457" s="14" t="s">
        <v>1806</v>
      </c>
      <c r="C457" s="102" t="s">
        <v>584</v>
      </c>
    </row>
    <row r="458" spans="1:3" x14ac:dyDescent="0.2">
      <c r="A458" s="14" t="s">
        <v>1807</v>
      </c>
      <c r="B458" s="14" t="s">
        <v>1808</v>
      </c>
      <c r="C458" s="102" t="s">
        <v>584</v>
      </c>
    </row>
    <row r="459" spans="1:3" x14ac:dyDescent="0.2">
      <c r="A459" s="14" t="s">
        <v>1809</v>
      </c>
      <c r="B459" s="14" t="s">
        <v>1810</v>
      </c>
      <c r="C459" s="102" t="s">
        <v>586</v>
      </c>
    </row>
    <row r="460" spans="1:3" x14ac:dyDescent="0.2">
      <c r="A460" s="14" t="s">
        <v>1811</v>
      </c>
      <c r="B460" s="14" t="s">
        <v>1812</v>
      </c>
      <c r="C460" s="102" t="s">
        <v>584</v>
      </c>
    </row>
    <row r="461" spans="1:3" x14ac:dyDescent="0.2">
      <c r="A461" s="14" t="s">
        <v>1813</v>
      </c>
      <c r="B461" s="14" t="s">
        <v>1814</v>
      </c>
      <c r="C461" s="102" t="s">
        <v>584</v>
      </c>
    </row>
    <row r="462" spans="1:3" x14ac:dyDescent="0.2">
      <c r="A462" s="14" t="s">
        <v>1815</v>
      </c>
      <c r="B462" s="14" t="s">
        <v>1816</v>
      </c>
      <c r="C462" s="102" t="s">
        <v>584</v>
      </c>
    </row>
    <row r="463" spans="1:3" x14ac:dyDescent="0.2">
      <c r="A463" s="14" t="s">
        <v>1817</v>
      </c>
      <c r="B463" s="14" t="s">
        <v>1818</v>
      </c>
      <c r="C463" s="102" t="s">
        <v>584</v>
      </c>
    </row>
    <row r="464" spans="1:3" x14ac:dyDescent="0.2">
      <c r="A464" s="14" t="s">
        <v>1819</v>
      </c>
      <c r="B464" s="14" t="s">
        <v>1820</v>
      </c>
      <c r="C464" s="102" t="s">
        <v>584</v>
      </c>
    </row>
    <row r="465" spans="1:3" x14ac:dyDescent="0.2">
      <c r="A465" s="14" t="s">
        <v>1821</v>
      </c>
      <c r="B465" s="14" t="s">
        <v>1822</v>
      </c>
      <c r="C465" s="102" t="s">
        <v>586</v>
      </c>
    </row>
    <row r="466" spans="1:3" x14ac:dyDescent="0.2">
      <c r="A466" s="14" t="s">
        <v>1823</v>
      </c>
      <c r="B466" s="14" t="s">
        <v>1824</v>
      </c>
      <c r="C466" s="102" t="s">
        <v>584</v>
      </c>
    </row>
    <row r="467" spans="1:3" x14ac:dyDescent="0.2">
      <c r="A467" s="14" t="s">
        <v>1825</v>
      </c>
      <c r="B467" s="14" t="s">
        <v>1826</v>
      </c>
      <c r="C467" s="102" t="s">
        <v>584</v>
      </c>
    </row>
    <row r="468" spans="1:3" x14ac:dyDescent="0.2">
      <c r="A468" s="14" t="s">
        <v>1827</v>
      </c>
      <c r="B468" s="14" t="s">
        <v>1828</v>
      </c>
      <c r="C468" s="102" t="s">
        <v>584</v>
      </c>
    </row>
    <row r="469" spans="1:3" x14ac:dyDescent="0.2">
      <c r="A469" s="14" t="s">
        <v>1829</v>
      </c>
      <c r="B469" s="14" t="s">
        <v>1830</v>
      </c>
      <c r="C469" s="102" t="s">
        <v>586</v>
      </c>
    </row>
    <row r="470" spans="1:3" x14ac:dyDescent="0.2">
      <c r="A470" s="14" t="s">
        <v>1831</v>
      </c>
      <c r="B470" s="14" t="s">
        <v>1832</v>
      </c>
      <c r="C470" s="102" t="s">
        <v>584</v>
      </c>
    </row>
    <row r="471" spans="1:3" x14ac:dyDescent="0.2">
      <c r="A471" s="14" t="s">
        <v>1833</v>
      </c>
      <c r="B471" s="14" t="s">
        <v>1834</v>
      </c>
      <c r="C471" s="102" t="s">
        <v>584</v>
      </c>
    </row>
    <row r="472" spans="1:3" x14ac:dyDescent="0.2">
      <c r="A472" s="14" t="s">
        <v>1835</v>
      </c>
      <c r="B472" s="14" t="s">
        <v>1836</v>
      </c>
      <c r="C472" s="102" t="s">
        <v>584</v>
      </c>
    </row>
    <row r="473" spans="1:3" x14ac:dyDescent="0.2">
      <c r="A473" s="14" t="s">
        <v>1837</v>
      </c>
      <c r="B473" s="14" t="s">
        <v>1838</v>
      </c>
      <c r="C473" s="102" t="s">
        <v>586</v>
      </c>
    </row>
    <row r="474" spans="1:3" x14ac:dyDescent="0.2">
      <c r="A474" s="14" t="s">
        <v>1839</v>
      </c>
      <c r="B474" s="14" t="s">
        <v>11</v>
      </c>
      <c r="C474" s="102" t="s">
        <v>584</v>
      </c>
    </row>
    <row r="475" spans="1:3" x14ac:dyDescent="0.2">
      <c r="A475" s="14" t="s">
        <v>12</v>
      </c>
      <c r="B475" s="14" t="s">
        <v>13</v>
      </c>
      <c r="C475" s="102" t="s">
        <v>584</v>
      </c>
    </row>
    <row r="476" spans="1:3" x14ac:dyDescent="0.2">
      <c r="A476" s="14" t="s">
        <v>14</v>
      </c>
      <c r="B476" s="14" t="s">
        <v>15</v>
      </c>
      <c r="C476" s="102" t="s">
        <v>584</v>
      </c>
    </row>
    <row r="477" spans="1:3" x14ac:dyDescent="0.2">
      <c r="A477" s="14" t="s">
        <v>16</v>
      </c>
      <c r="B477" s="14" t="s">
        <v>17</v>
      </c>
      <c r="C477" s="102" t="s">
        <v>584</v>
      </c>
    </row>
    <row r="478" spans="1:3" x14ac:dyDescent="0.2">
      <c r="A478" s="14" t="s">
        <v>18</v>
      </c>
      <c r="B478" s="14" t="s">
        <v>19</v>
      </c>
      <c r="C478" s="102" t="s">
        <v>584</v>
      </c>
    </row>
    <row r="479" spans="1:3" x14ac:dyDescent="0.2">
      <c r="A479" s="14" t="s">
        <v>20</v>
      </c>
      <c r="B479" s="14" t="s">
        <v>21</v>
      </c>
      <c r="C479" s="102" t="s">
        <v>586</v>
      </c>
    </row>
    <row r="480" spans="1:3" x14ac:dyDescent="0.2">
      <c r="A480" s="14" t="s">
        <v>22</v>
      </c>
      <c r="B480" s="14" t="s">
        <v>23</v>
      </c>
      <c r="C480" s="102" t="s">
        <v>584</v>
      </c>
    </row>
    <row r="481" spans="1:3" x14ac:dyDescent="0.2">
      <c r="A481" s="14" t="s">
        <v>24</v>
      </c>
      <c r="B481" s="14" t="s">
        <v>1545</v>
      </c>
      <c r="C481" s="102" t="s">
        <v>584</v>
      </c>
    </row>
    <row r="482" spans="1:3" x14ac:dyDescent="0.2">
      <c r="A482" s="14" t="s">
        <v>1546</v>
      </c>
      <c r="B482" s="14" t="s">
        <v>1547</v>
      </c>
      <c r="C482" s="102" t="s">
        <v>584</v>
      </c>
    </row>
    <row r="483" spans="1:3" x14ac:dyDescent="0.2">
      <c r="A483" s="14" t="s">
        <v>1548</v>
      </c>
      <c r="B483" s="14" t="s">
        <v>1549</v>
      </c>
      <c r="C483" s="102" t="s">
        <v>584</v>
      </c>
    </row>
    <row r="484" spans="1:3" x14ac:dyDescent="0.2">
      <c r="A484" s="14" t="s">
        <v>1550</v>
      </c>
      <c r="B484" s="14" t="s">
        <v>1551</v>
      </c>
      <c r="C484" s="102" t="s">
        <v>584</v>
      </c>
    </row>
    <row r="485" spans="1:3" x14ac:dyDescent="0.2">
      <c r="A485" s="14" t="s">
        <v>1552</v>
      </c>
      <c r="B485" s="14" t="s">
        <v>1553</v>
      </c>
      <c r="C485" s="102" t="s">
        <v>584</v>
      </c>
    </row>
    <row r="486" spans="1:3" x14ac:dyDescent="0.2">
      <c r="A486" s="14" t="s">
        <v>1554</v>
      </c>
      <c r="B486" s="14" t="s">
        <v>1555</v>
      </c>
      <c r="C486" s="102" t="s">
        <v>586</v>
      </c>
    </row>
    <row r="487" spans="1:3" x14ac:dyDescent="0.2">
      <c r="A487" s="14" t="s">
        <v>1556</v>
      </c>
      <c r="B487" s="14" t="s">
        <v>1557</v>
      </c>
      <c r="C487" s="102" t="s">
        <v>584</v>
      </c>
    </row>
    <row r="488" spans="1:3" x14ac:dyDescent="0.2">
      <c r="A488" s="14" t="s">
        <v>1558</v>
      </c>
      <c r="B488" s="14" t="s">
        <v>1559</v>
      </c>
      <c r="C488" s="102" t="s">
        <v>586</v>
      </c>
    </row>
    <row r="489" spans="1:3" x14ac:dyDescent="0.2">
      <c r="A489" s="14" t="s">
        <v>1560</v>
      </c>
      <c r="B489" s="14" t="s">
        <v>1561</v>
      </c>
      <c r="C489" s="102" t="s">
        <v>584</v>
      </c>
    </row>
    <row r="490" spans="1:3" x14ac:dyDescent="0.2">
      <c r="A490" s="14" t="s">
        <v>1562</v>
      </c>
      <c r="B490" s="14" t="s">
        <v>1563</v>
      </c>
      <c r="C490" s="102" t="s">
        <v>584</v>
      </c>
    </row>
    <row r="491" spans="1:3" x14ac:dyDescent="0.2">
      <c r="A491" s="14" t="s">
        <v>1564</v>
      </c>
      <c r="B491" s="14" t="s">
        <v>1565</v>
      </c>
      <c r="C491" s="102" t="s">
        <v>584</v>
      </c>
    </row>
    <row r="492" spans="1:3" x14ac:dyDescent="0.2">
      <c r="A492" s="14" t="s">
        <v>1566</v>
      </c>
      <c r="B492" s="14" t="s">
        <v>1567</v>
      </c>
      <c r="C492" s="102" t="s">
        <v>584</v>
      </c>
    </row>
    <row r="493" spans="1:3" x14ac:dyDescent="0.2">
      <c r="A493" s="14" t="s">
        <v>1568</v>
      </c>
      <c r="B493" s="14" t="s">
        <v>1569</v>
      </c>
      <c r="C493" s="102" t="s">
        <v>586</v>
      </c>
    </row>
    <row r="494" spans="1:3" x14ac:dyDescent="0.2">
      <c r="A494" s="14" t="s">
        <v>1570</v>
      </c>
      <c r="B494" s="14" t="s">
        <v>1841</v>
      </c>
      <c r="C494" s="102" t="s">
        <v>584</v>
      </c>
    </row>
    <row r="495" spans="1:3" x14ac:dyDescent="0.2">
      <c r="A495" s="14" t="s">
        <v>1842</v>
      </c>
      <c r="B495" s="14" t="s">
        <v>1843</v>
      </c>
      <c r="C495" s="102" t="s">
        <v>584</v>
      </c>
    </row>
    <row r="496" spans="1:3" x14ac:dyDescent="0.2">
      <c r="A496" s="14" t="s">
        <v>1844</v>
      </c>
      <c r="B496" s="14" t="s">
        <v>1845</v>
      </c>
      <c r="C496" s="102" t="s">
        <v>584</v>
      </c>
    </row>
    <row r="497" spans="1:3" x14ac:dyDescent="0.2">
      <c r="A497" s="14" t="s">
        <v>1846</v>
      </c>
      <c r="B497" s="14" t="s">
        <v>1847</v>
      </c>
      <c r="C497" s="102" t="s">
        <v>584</v>
      </c>
    </row>
    <row r="498" spans="1:3" x14ac:dyDescent="0.2">
      <c r="A498" s="14" t="s">
        <v>1849</v>
      </c>
      <c r="B498" s="14" t="s">
        <v>1850</v>
      </c>
      <c r="C498" s="102" t="s">
        <v>584</v>
      </c>
    </row>
    <row r="499" spans="1:3" x14ac:dyDescent="0.2">
      <c r="A499" s="14" t="s">
        <v>1851</v>
      </c>
      <c r="B499" s="14" t="s">
        <v>1852</v>
      </c>
      <c r="C499" s="102" t="s">
        <v>584</v>
      </c>
    </row>
    <row r="500" spans="1:3" x14ac:dyDescent="0.2">
      <c r="A500" s="14" t="s">
        <v>1853</v>
      </c>
      <c r="B500" s="14" t="s">
        <v>1854</v>
      </c>
      <c r="C500" s="102" t="s">
        <v>584</v>
      </c>
    </row>
    <row r="501" spans="1:3" x14ac:dyDescent="0.2">
      <c r="A501" s="14" t="s">
        <v>1855</v>
      </c>
      <c r="B501" s="14" t="s">
        <v>1856</v>
      </c>
      <c r="C501" s="102" t="s">
        <v>586</v>
      </c>
    </row>
    <row r="502" spans="1:3" x14ac:dyDescent="0.2">
      <c r="A502" s="14" t="s">
        <v>1857</v>
      </c>
      <c r="B502" s="14" t="s">
        <v>1858</v>
      </c>
      <c r="C502" s="102" t="s">
        <v>584</v>
      </c>
    </row>
    <row r="503" spans="1:3" x14ac:dyDescent="0.2">
      <c r="A503" s="14" t="s">
        <v>1859</v>
      </c>
      <c r="B503" s="14" t="s">
        <v>1860</v>
      </c>
      <c r="C503" s="102" t="s">
        <v>584</v>
      </c>
    </row>
    <row r="504" spans="1:3" x14ac:dyDescent="0.2">
      <c r="A504" s="14" t="s">
        <v>1861</v>
      </c>
      <c r="B504" s="14" t="s">
        <v>1862</v>
      </c>
      <c r="C504" s="102" t="s">
        <v>586</v>
      </c>
    </row>
    <row r="505" spans="1:3" x14ac:dyDescent="0.2">
      <c r="A505" s="14" t="s">
        <v>1863</v>
      </c>
      <c r="B505" s="14" t="s">
        <v>1864</v>
      </c>
      <c r="C505" s="102" t="s">
        <v>584</v>
      </c>
    </row>
    <row r="506" spans="1:3" x14ac:dyDescent="0.2">
      <c r="A506" s="14" t="s">
        <v>1865</v>
      </c>
      <c r="B506" s="14" t="s">
        <v>1866</v>
      </c>
      <c r="C506" s="102" t="s">
        <v>584</v>
      </c>
    </row>
    <row r="507" spans="1:3" x14ac:dyDescent="0.2">
      <c r="A507" s="14" t="s">
        <v>1867</v>
      </c>
      <c r="B507" s="14" t="s">
        <v>1868</v>
      </c>
      <c r="C507" s="102" t="s">
        <v>584</v>
      </c>
    </row>
    <row r="508" spans="1:3" x14ac:dyDescent="0.2">
      <c r="A508" s="14" t="s">
        <v>1869</v>
      </c>
      <c r="B508" s="14" t="s">
        <v>1870</v>
      </c>
      <c r="C508" s="102" t="s">
        <v>584</v>
      </c>
    </row>
    <row r="509" spans="1:3" x14ac:dyDescent="0.2">
      <c r="A509" s="14" t="s">
        <v>1871</v>
      </c>
      <c r="B509" s="14" t="s">
        <v>1872</v>
      </c>
      <c r="C509" s="102" t="s">
        <v>584</v>
      </c>
    </row>
    <row r="510" spans="1:3" x14ac:dyDescent="0.2">
      <c r="A510" s="14" t="s">
        <v>1873</v>
      </c>
      <c r="B510" s="14" t="s">
        <v>1874</v>
      </c>
      <c r="C510" s="102" t="s">
        <v>584</v>
      </c>
    </row>
    <row r="511" spans="1:3" x14ac:dyDescent="0.2">
      <c r="A511" s="14" t="s">
        <v>1875</v>
      </c>
      <c r="B511" s="14" t="s">
        <v>1876</v>
      </c>
      <c r="C511" s="102" t="s">
        <v>584</v>
      </c>
    </row>
    <row r="512" spans="1:3" x14ac:dyDescent="0.2">
      <c r="A512" s="14" t="s">
        <v>1877</v>
      </c>
      <c r="B512" s="14" t="s">
        <v>1878</v>
      </c>
      <c r="C512" s="102" t="s">
        <v>584</v>
      </c>
    </row>
    <row r="513" spans="1:3" x14ac:dyDescent="0.2">
      <c r="A513" s="14" t="s">
        <v>1879</v>
      </c>
      <c r="B513" s="14" t="s">
        <v>1880</v>
      </c>
      <c r="C513" s="102" t="s">
        <v>584</v>
      </c>
    </row>
    <row r="514" spans="1:3" x14ac:dyDescent="0.2">
      <c r="A514" s="14" t="s">
        <v>1881</v>
      </c>
      <c r="B514" s="14" t="s">
        <v>1571</v>
      </c>
      <c r="C514" s="102" t="s">
        <v>584</v>
      </c>
    </row>
    <row r="515" spans="1:3" x14ac:dyDescent="0.2">
      <c r="A515" s="14" t="s">
        <v>1572</v>
      </c>
      <c r="B515" s="14" t="s">
        <v>1573</v>
      </c>
      <c r="C515" s="102" t="s">
        <v>586</v>
      </c>
    </row>
    <row r="516" spans="1:3" x14ac:dyDescent="0.2">
      <c r="A516" s="14" t="s">
        <v>1574</v>
      </c>
      <c r="B516" s="14" t="s">
        <v>1575</v>
      </c>
      <c r="C516" s="102" t="s">
        <v>584</v>
      </c>
    </row>
    <row r="517" spans="1:3" x14ac:dyDescent="0.2">
      <c r="A517" s="14" t="s">
        <v>1576</v>
      </c>
      <c r="B517" s="14" t="s">
        <v>1577</v>
      </c>
      <c r="C517" s="102" t="s">
        <v>584</v>
      </c>
    </row>
    <row r="518" spans="1:3" x14ac:dyDescent="0.2">
      <c r="A518" s="14" t="s">
        <v>1578</v>
      </c>
      <c r="B518" s="14" t="s">
        <v>1579</v>
      </c>
      <c r="C518" s="102" t="s">
        <v>586</v>
      </c>
    </row>
    <row r="519" spans="1:3" x14ac:dyDescent="0.2">
      <c r="A519" s="14" t="s">
        <v>1580</v>
      </c>
      <c r="B519" s="14" t="s">
        <v>1581</v>
      </c>
      <c r="C519" s="102" t="s">
        <v>586</v>
      </c>
    </row>
    <row r="520" spans="1:3" x14ac:dyDescent="0.2">
      <c r="A520" s="14" t="s">
        <v>1582</v>
      </c>
      <c r="B520" s="14" t="s">
        <v>1583</v>
      </c>
      <c r="C520" s="102" t="s">
        <v>584</v>
      </c>
    </row>
    <row r="521" spans="1:3" x14ac:dyDescent="0.2">
      <c r="A521" s="14" t="s">
        <v>1584</v>
      </c>
      <c r="B521" s="14" t="s">
        <v>1585</v>
      </c>
      <c r="C521" s="102" t="s">
        <v>584</v>
      </c>
    </row>
    <row r="522" spans="1:3" x14ac:dyDescent="0.2">
      <c r="A522" s="14" t="s">
        <v>1586</v>
      </c>
      <c r="B522" s="14" t="s">
        <v>1587</v>
      </c>
      <c r="C522" s="102" t="s">
        <v>584</v>
      </c>
    </row>
    <row r="523" spans="1:3" x14ac:dyDescent="0.2">
      <c r="A523" s="14" t="s">
        <v>1588</v>
      </c>
      <c r="B523" s="14" t="s">
        <v>1589</v>
      </c>
      <c r="C523" s="102" t="s">
        <v>584</v>
      </c>
    </row>
    <row r="524" spans="1:3" x14ac:dyDescent="0.2">
      <c r="A524" s="14" t="s">
        <v>1590</v>
      </c>
      <c r="B524" s="14" t="s">
        <v>1591</v>
      </c>
      <c r="C524" s="102" t="s">
        <v>584</v>
      </c>
    </row>
    <row r="525" spans="1:3" x14ac:dyDescent="0.2">
      <c r="A525" s="14" t="s">
        <v>1592</v>
      </c>
      <c r="B525" s="14" t="s">
        <v>1593</v>
      </c>
      <c r="C525" s="102" t="s">
        <v>584</v>
      </c>
    </row>
    <row r="526" spans="1:3" x14ac:dyDescent="0.2">
      <c r="A526" s="14" t="s">
        <v>1594</v>
      </c>
      <c r="B526" s="14" t="s">
        <v>1595</v>
      </c>
      <c r="C526" s="102" t="s">
        <v>584</v>
      </c>
    </row>
    <row r="527" spans="1:3" x14ac:dyDescent="0.2">
      <c r="A527" s="14" t="s">
        <v>1596</v>
      </c>
      <c r="B527" s="14" t="s">
        <v>1597</v>
      </c>
      <c r="C527" s="102" t="s">
        <v>584</v>
      </c>
    </row>
    <row r="528" spans="1:3" x14ac:dyDescent="0.2">
      <c r="A528" s="14" t="s">
        <v>1598</v>
      </c>
      <c r="B528" s="14" t="s">
        <v>1599</v>
      </c>
      <c r="C528" s="102" t="s">
        <v>584</v>
      </c>
    </row>
    <row r="529" spans="1:3" x14ac:dyDescent="0.2">
      <c r="A529" s="14" t="s">
        <v>1600</v>
      </c>
      <c r="B529" s="14" t="s">
        <v>1601</v>
      </c>
      <c r="C529" s="102" t="s">
        <v>584</v>
      </c>
    </row>
    <row r="530" spans="1:3" x14ac:dyDescent="0.2">
      <c r="A530" s="14" t="s">
        <v>1602</v>
      </c>
      <c r="B530" s="14" t="s">
        <v>1603</v>
      </c>
      <c r="C530" s="102" t="s">
        <v>586</v>
      </c>
    </row>
    <row r="531" spans="1:3" x14ac:dyDescent="0.2">
      <c r="A531" s="14" t="s">
        <v>1604</v>
      </c>
      <c r="B531" s="14" t="s">
        <v>1605</v>
      </c>
      <c r="C531" s="102" t="s">
        <v>584</v>
      </c>
    </row>
    <row r="532" spans="1:3" x14ac:dyDescent="0.2">
      <c r="A532" s="14" t="s">
        <v>1606</v>
      </c>
      <c r="B532" s="14" t="s">
        <v>1607</v>
      </c>
      <c r="C532" s="102" t="s">
        <v>584</v>
      </c>
    </row>
    <row r="533" spans="1:3" x14ac:dyDescent="0.2">
      <c r="A533" s="14" t="s">
        <v>1608</v>
      </c>
      <c r="B533" s="14" t="s">
        <v>1609</v>
      </c>
      <c r="C533" s="102" t="s">
        <v>584</v>
      </c>
    </row>
    <row r="534" spans="1:3" x14ac:dyDescent="0.2">
      <c r="A534" s="14" t="s">
        <v>1610</v>
      </c>
      <c r="B534" s="14" t="s">
        <v>1611</v>
      </c>
      <c r="C534" s="102" t="s">
        <v>584</v>
      </c>
    </row>
    <row r="535" spans="1:3" x14ac:dyDescent="0.2">
      <c r="A535" s="14" t="s">
        <v>1612</v>
      </c>
      <c r="B535" s="14" t="s">
        <v>1613</v>
      </c>
      <c r="C535" s="102" t="s">
        <v>586</v>
      </c>
    </row>
    <row r="536" spans="1:3" x14ac:dyDescent="0.2">
      <c r="A536" s="14" t="s">
        <v>1614</v>
      </c>
      <c r="B536" s="14" t="s">
        <v>1615</v>
      </c>
      <c r="C536" s="102" t="s">
        <v>584</v>
      </c>
    </row>
    <row r="537" spans="1:3" x14ac:dyDescent="0.2">
      <c r="A537" s="14" t="s">
        <v>1883</v>
      </c>
      <c r="B537" s="14" t="s">
        <v>1884</v>
      </c>
      <c r="C537" s="102" t="s">
        <v>586</v>
      </c>
    </row>
    <row r="538" spans="1:3" x14ac:dyDescent="0.2">
      <c r="A538" s="14" t="s">
        <v>1885</v>
      </c>
      <c r="B538" s="14" t="s">
        <v>1886</v>
      </c>
      <c r="C538" s="102" t="s">
        <v>586</v>
      </c>
    </row>
    <row r="539" spans="1:3" x14ac:dyDescent="0.2">
      <c r="A539" s="14" t="s">
        <v>1887</v>
      </c>
      <c r="B539" s="14" t="s">
        <v>1888</v>
      </c>
      <c r="C539" s="102" t="s">
        <v>584</v>
      </c>
    </row>
    <row r="540" spans="1:3" x14ac:dyDescent="0.2">
      <c r="A540" s="14" t="s">
        <v>1889</v>
      </c>
      <c r="B540" s="14" t="s">
        <v>1890</v>
      </c>
      <c r="C540" s="102" t="s">
        <v>584</v>
      </c>
    </row>
    <row r="541" spans="1:3" x14ac:dyDescent="0.2">
      <c r="A541" s="14" t="s">
        <v>1891</v>
      </c>
      <c r="B541" s="14" t="s">
        <v>1892</v>
      </c>
      <c r="C541" s="102" t="s">
        <v>584</v>
      </c>
    </row>
    <row r="542" spans="1:3" x14ac:dyDescent="0.2">
      <c r="A542" s="14" t="s">
        <v>1893</v>
      </c>
      <c r="B542" s="14" t="s">
        <v>1894</v>
      </c>
      <c r="C542" s="102" t="s">
        <v>584</v>
      </c>
    </row>
    <row r="543" spans="1:3" x14ac:dyDescent="0.2">
      <c r="A543" s="14" t="s">
        <v>1895</v>
      </c>
      <c r="B543" s="14" t="s">
        <v>1896</v>
      </c>
      <c r="C543" s="102" t="s">
        <v>584</v>
      </c>
    </row>
    <row r="544" spans="1:3" x14ac:dyDescent="0.2">
      <c r="A544" s="14" t="s">
        <v>1897</v>
      </c>
      <c r="B544" s="14" t="s">
        <v>1898</v>
      </c>
      <c r="C544" s="102" t="s">
        <v>586</v>
      </c>
    </row>
    <row r="545" spans="1:3" x14ac:dyDescent="0.2">
      <c r="A545" s="14" t="s">
        <v>1899</v>
      </c>
      <c r="B545" s="14" t="s">
        <v>1900</v>
      </c>
      <c r="C545" s="102" t="s">
        <v>584</v>
      </c>
    </row>
    <row r="546" spans="1:3" x14ac:dyDescent="0.2">
      <c r="A546" s="14" t="s">
        <v>1901</v>
      </c>
      <c r="B546" s="14" t="s">
        <v>1902</v>
      </c>
      <c r="C546" s="102" t="s">
        <v>584</v>
      </c>
    </row>
    <row r="547" spans="1:3" x14ac:dyDescent="0.2">
      <c r="A547" s="14" t="s">
        <v>1903</v>
      </c>
      <c r="B547" s="14" t="s">
        <v>1904</v>
      </c>
      <c r="C547" s="102" t="s">
        <v>586</v>
      </c>
    </row>
    <row r="548" spans="1:3" x14ac:dyDescent="0.2">
      <c r="A548" s="14" t="s">
        <v>1905</v>
      </c>
      <c r="B548" s="14" t="s">
        <v>1906</v>
      </c>
      <c r="C548" s="102" t="s">
        <v>586</v>
      </c>
    </row>
    <row r="549" spans="1:3" x14ac:dyDescent="0.2">
      <c r="A549" s="14" t="s">
        <v>1907</v>
      </c>
      <c r="B549" s="14" t="s">
        <v>1908</v>
      </c>
      <c r="C549" s="102" t="s">
        <v>584</v>
      </c>
    </row>
    <row r="550" spans="1:3" x14ac:dyDescent="0.2">
      <c r="A550" s="14" t="s">
        <v>1909</v>
      </c>
      <c r="B550" s="14" t="s">
        <v>1910</v>
      </c>
      <c r="C550" s="102" t="s">
        <v>586</v>
      </c>
    </row>
    <row r="551" spans="1:3" x14ac:dyDescent="0.2">
      <c r="A551" s="14" t="s">
        <v>1911</v>
      </c>
      <c r="B551" s="14" t="s">
        <v>1912</v>
      </c>
      <c r="C551" s="102" t="s">
        <v>584</v>
      </c>
    </row>
    <row r="552" spans="1:3" x14ac:dyDescent="0.2">
      <c r="A552" s="14" t="s">
        <v>1913</v>
      </c>
      <c r="B552" s="14" t="s">
        <v>1914</v>
      </c>
      <c r="C552" s="102" t="s">
        <v>584</v>
      </c>
    </row>
    <row r="553" spans="1:3" x14ac:dyDescent="0.2">
      <c r="A553" s="14" t="s">
        <v>1915</v>
      </c>
      <c r="B553" s="14" t="s">
        <v>1916</v>
      </c>
      <c r="C553" s="102" t="s">
        <v>584</v>
      </c>
    </row>
    <row r="554" spans="1:3" x14ac:dyDescent="0.2">
      <c r="A554" s="14" t="s">
        <v>1917</v>
      </c>
      <c r="B554" s="14" t="s">
        <v>1918</v>
      </c>
      <c r="C554" s="102" t="s">
        <v>584</v>
      </c>
    </row>
    <row r="555" spans="1:3" x14ac:dyDescent="0.2">
      <c r="A555" s="14" t="s">
        <v>1919</v>
      </c>
      <c r="B555" s="14" t="s">
        <v>1920</v>
      </c>
      <c r="C555" s="102" t="s">
        <v>584</v>
      </c>
    </row>
    <row r="556" spans="1:3" x14ac:dyDescent="0.2">
      <c r="A556" s="14" t="s">
        <v>1921</v>
      </c>
      <c r="B556" s="14" t="s">
        <v>1922</v>
      </c>
      <c r="C556" s="102" t="s">
        <v>584</v>
      </c>
    </row>
    <row r="557" spans="1:3" x14ac:dyDescent="0.2">
      <c r="A557" s="14" t="s">
        <v>1923</v>
      </c>
      <c r="B557" s="14" t="s">
        <v>1924</v>
      </c>
      <c r="C557" s="102" t="s">
        <v>584</v>
      </c>
    </row>
    <row r="558" spans="1:3" x14ac:dyDescent="0.2">
      <c r="A558" s="14" t="s">
        <v>1925</v>
      </c>
      <c r="B558" s="14" t="s">
        <v>1926</v>
      </c>
      <c r="C558" s="102" t="s">
        <v>584</v>
      </c>
    </row>
    <row r="559" spans="1:3" x14ac:dyDescent="0.2">
      <c r="A559" s="14" t="s">
        <v>534</v>
      </c>
      <c r="B559" s="14" t="s">
        <v>27</v>
      </c>
      <c r="C559" s="102" t="s">
        <v>584</v>
      </c>
    </row>
    <row r="560" spans="1:3" x14ac:dyDescent="0.2">
      <c r="A560" s="14" t="s">
        <v>28</v>
      </c>
      <c r="B560" s="14" t="s">
        <v>29</v>
      </c>
      <c r="C560" s="102" t="s">
        <v>584</v>
      </c>
    </row>
    <row r="561" spans="1:3" x14ac:dyDescent="0.2">
      <c r="A561" s="14" t="s">
        <v>30</v>
      </c>
      <c r="B561" s="14" t="s">
        <v>31</v>
      </c>
      <c r="C561" s="102" t="s">
        <v>584</v>
      </c>
    </row>
    <row r="562" spans="1:3" x14ac:dyDescent="0.2">
      <c r="A562" s="14" t="s">
        <v>32</v>
      </c>
      <c r="B562" s="14" t="s">
        <v>33</v>
      </c>
      <c r="C562" s="102" t="s">
        <v>586</v>
      </c>
    </row>
    <row r="563" spans="1:3" x14ac:dyDescent="0.2">
      <c r="A563" s="14" t="s">
        <v>34</v>
      </c>
      <c r="B563" s="14" t="s">
        <v>35</v>
      </c>
      <c r="C563" s="102" t="s">
        <v>584</v>
      </c>
    </row>
    <row r="564" spans="1:3" x14ac:dyDescent="0.2">
      <c r="A564" s="14" t="s">
        <v>36</v>
      </c>
      <c r="B564" s="14" t="s">
        <v>37</v>
      </c>
      <c r="C564" s="102" t="s">
        <v>586</v>
      </c>
    </row>
    <row r="565" spans="1:3" x14ac:dyDescent="0.2">
      <c r="A565" s="14" t="s">
        <v>38</v>
      </c>
      <c r="B565" s="14" t="s">
        <v>39</v>
      </c>
      <c r="C565" s="102" t="s">
        <v>584</v>
      </c>
    </row>
    <row r="566" spans="1:3" x14ac:dyDescent="0.2">
      <c r="A566" s="14" t="s">
        <v>40</v>
      </c>
      <c r="B566" s="14" t="s">
        <v>41</v>
      </c>
      <c r="C566" s="102" t="s">
        <v>584</v>
      </c>
    </row>
    <row r="567" spans="1:3" x14ac:dyDescent="0.2">
      <c r="A567" s="14" t="s">
        <v>43</v>
      </c>
      <c r="B567" s="14" t="s">
        <v>44</v>
      </c>
      <c r="C567" s="102" t="s">
        <v>584</v>
      </c>
    </row>
    <row r="568" spans="1:3" x14ac:dyDescent="0.2">
      <c r="A568" s="14" t="s">
        <v>45</v>
      </c>
      <c r="B568" s="14" t="s">
        <v>46</v>
      </c>
      <c r="C568" s="102" t="s">
        <v>584</v>
      </c>
    </row>
    <row r="569" spans="1:3" x14ac:dyDescent="0.2">
      <c r="A569" s="14" t="s">
        <v>535</v>
      </c>
      <c r="B569" s="14" t="s">
        <v>536</v>
      </c>
      <c r="C569" s="102" t="s">
        <v>586</v>
      </c>
    </row>
    <row r="570" spans="1:3" x14ac:dyDescent="0.2">
      <c r="A570" s="14" t="s">
        <v>47</v>
      </c>
      <c r="B570" s="14" t="s">
        <v>48</v>
      </c>
      <c r="C570" s="102" t="s">
        <v>586</v>
      </c>
    </row>
    <row r="571" spans="1:3" x14ac:dyDescent="0.2">
      <c r="A571" s="14" t="s">
        <v>49</v>
      </c>
      <c r="B571" s="14" t="s">
        <v>50</v>
      </c>
      <c r="C571" s="102" t="s">
        <v>584</v>
      </c>
    </row>
    <row r="572" spans="1:3" x14ac:dyDescent="0.2">
      <c r="A572" s="14" t="s">
        <v>51</v>
      </c>
      <c r="B572" s="14" t="s">
        <v>52</v>
      </c>
      <c r="C572" s="102" t="s">
        <v>586</v>
      </c>
    </row>
    <row r="573" spans="1:3" x14ac:dyDescent="0.2">
      <c r="A573" s="14" t="s">
        <v>53</v>
      </c>
      <c r="B573" s="14" t="s">
        <v>54</v>
      </c>
      <c r="C573" s="102" t="s">
        <v>586</v>
      </c>
    </row>
    <row r="574" spans="1:3" x14ac:dyDescent="0.2">
      <c r="A574" s="14" t="s">
        <v>55</v>
      </c>
      <c r="B574" s="14" t="s">
        <v>57</v>
      </c>
      <c r="C574" s="102" t="s">
        <v>586</v>
      </c>
    </row>
    <row r="575" spans="1:3" x14ac:dyDescent="0.2">
      <c r="A575" s="14" t="s">
        <v>58</v>
      </c>
      <c r="B575" s="14" t="s">
        <v>59</v>
      </c>
      <c r="C575" s="102" t="s">
        <v>584</v>
      </c>
    </row>
    <row r="576" spans="1:3" x14ac:dyDescent="0.2">
      <c r="A576" s="14" t="s">
        <v>60</v>
      </c>
      <c r="B576" s="14" t="s">
        <v>61</v>
      </c>
      <c r="C576" s="102" t="s">
        <v>586</v>
      </c>
    </row>
    <row r="577" spans="1:3" x14ac:dyDescent="0.2">
      <c r="A577" s="14" t="s">
        <v>62</v>
      </c>
      <c r="B577" s="14" t="s">
        <v>63</v>
      </c>
      <c r="C577" s="102" t="s">
        <v>584</v>
      </c>
    </row>
    <row r="578" spans="1:3" x14ac:dyDescent="0.2">
      <c r="A578" s="14" t="s">
        <v>64</v>
      </c>
      <c r="B578" s="14" t="s">
        <v>65</v>
      </c>
      <c r="C578" s="102" t="s">
        <v>586</v>
      </c>
    </row>
    <row r="579" spans="1:3" x14ac:dyDescent="0.2">
      <c r="A579" s="14" t="s">
        <v>66</v>
      </c>
      <c r="B579" s="14" t="s">
        <v>67</v>
      </c>
      <c r="C579" s="102" t="s">
        <v>584</v>
      </c>
    </row>
    <row r="580" spans="1:3" x14ac:dyDescent="0.2">
      <c r="A580" s="14" t="s">
        <v>68</v>
      </c>
      <c r="B580" s="14" t="s">
        <v>69</v>
      </c>
      <c r="C580" s="102" t="s">
        <v>586</v>
      </c>
    </row>
    <row r="581" spans="1:3" x14ac:dyDescent="0.2">
      <c r="A581" s="14" t="s">
        <v>70</v>
      </c>
      <c r="B581" s="14" t="s">
        <v>71</v>
      </c>
      <c r="C581" s="102" t="s">
        <v>584</v>
      </c>
    </row>
    <row r="582" spans="1:3" x14ac:dyDescent="0.2">
      <c r="A582" s="14" t="s">
        <v>72</v>
      </c>
      <c r="B582" s="14" t="s">
        <v>73</v>
      </c>
      <c r="C582" s="102" t="s">
        <v>584</v>
      </c>
    </row>
    <row r="583" spans="1:3" x14ac:dyDescent="0.2">
      <c r="A583" s="14" t="s">
        <v>74</v>
      </c>
      <c r="B583" s="14" t="s">
        <v>75</v>
      </c>
      <c r="C583" s="102" t="s">
        <v>584</v>
      </c>
    </row>
    <row r="584" spans="1:3" x14ac:dyDescent="0.2">
      <c r="A584" s="14" t="s">
        <v>76</v>
      </c>
      <c r="B584" s="14" t="s">
        <v>77</v>
      </c>
      <c r="C584" s="102" t="s">
        <v>584</v>
      </c>
    </row>
    <row r="585" spans="1:3" x14ac:dyDescent="0.2">
      <c r="A585" s="14" t="s">
        <v>78</v>
      </c>
      <c r="B585" s="14" t="s">
        <v>79</v>
      </c>
      <c r="C585" s="102" t="s">
        <v>584</v>
      </c>
    </row>
    <row r="586" spans="1:3" x14ac:dyDescent="0.2">
      <c r="A586" s="14" t="s">
        <v>80</v>
      </c>
      <c r="B586" s="14" t="s">
        <v>81</v>
      </c>
      <c r="C586" s="102" t="s">
        <v>584</v>
      </c>
    </row>
    <row r="587" spans="1:3" x14ac:dyDescent="0.2">
      <c r="A587" s="14" t="s">
        <v>82</v>
      </c>
      <c r="B587" s="14" t="s">
        <v>83</v>
      </c>
      <c r="C587" s="102" t="s">
        <v>586</v>
      </c>
    </row>
    <row r="588" spans="1:3" x14ac:dyDescent="0.2">
      <c r="A588" s="14" t="s">
        <v>84</v>
      </c>
      <c r="B588" s="14" t="s">
        <v>85</v>
      </c>
      <c r="C588" s="102" t="s">
        <v>584</v>
      </c>
    </row>
    <row r="589" spans="1:3" x14ac:dyDescent="0.2">
      <c r="A589" s="14" t="s">
        <v>86</v>
      </c>
      <c r="B589" s="14" t="s">
        <v>87</v>
      </c>
      <c r="C589" s="102" t="s">
        <v>586</v>
      </c>
    </row>
    <row r="590" spans="1:3" x14ac:dyDescent="0.2">
      <c r="A590" s="14" t="s">
        <v>88</v>
      </c>
      <c r="B590" s="14" t="s">
        <v>89</v>
      </c>
      <c r="C590" s="102" t="s">
        <v>586</v>
      </c>
    </row>
    <row r="591" spans="1:3" x14ac:dyDescent="0.2">
      <c r="A591" s="14" t="s">
        <v>90</v>
      </c>
      <c r="B591" s="14" t="s">
        <v>91</v>
      </c>
      <c r="C591" s="102" t="s">
        <v>586</v>
      </c>
    </row>
    <row r="592" spans="1:3" x14ac:dyDescent="0.2">
      <c r="A592" s="14" t="s">
        <v>92</v>
      </c>
      <c r="B592" s="14" t="s">
        <v>93</v>
      </c>
      <c r="C592" s="102" t="s">
        <v>586</v>
      </c>
    </row>
    <row r="593" spans="1:3" x14ac:dyDescent="0.2">
      <c r="A593" s="14" t="s">
        <v>94</v>
      </c>
      <c r="B593" s="14" t="s">
        <v>95</v>
      </c>
      <c r="C593" s="102" t="s">
        <v>584</v>
      </c>
    </row>
    <row r="594" spans="1:3" x14ac:dyDescent="0.2">
      <c r="A594" s="14" t="s">
        <v>96</v>
      </c>
      <c r="B594" s="14" t="s">
        <v>1616</v>
      </c>
      <c r="C594" s="102" t="s">
        <v>586</v>
      </c>
    </row>
    <row r="595" spans="1:3" x14ac:dyDescent="0.2">
      <c r="A595" s="14" t="s">
        <v>1617</v>
      </c>
      <c r="B595" s="14" t="s">
        <v>1618</v>
      </c>
      <c r="C595" s="102" t="s">
        <v>586</v>
      </c>
    </row>
    <row r="596" spans="1:3" x14ac:dyDescent="0.2">
      <c r="A596" s="14" t="s">
        <v>1619</v>
      </c>
      <c r="B596" s="14" t="s">
        <v>1620</v>
      </c>
      <c r="C596" s="102" t="s">
        <v>584</v>
      </c>
    </row>
    <row r="597" spans="1:3" x14ac:dyDescent="0.2">
      <c r="A597" s="14" t="s">
        <v>1621</v>
      </c>
      <c r="B597" s="14" t="s">
        <v>1622</v>
      </c>
      <c r="C597" s="102" t="s">
        <v>586</v>
      </c>
    </row>
    <row r="598" spans="1:3" x14ac:dyDescent="0.2">
      <c r="A598" s="14" t="s">
        <v>1623</v>
      </c>
      <c r="B598" s="14" t="s">
        <v>1624</v>
      </c>
      <c r="C598" s="102" t="s">
        <v>584</v>
      </c>
    </row>
    <row r="599" spans="1:3" x14ac:dyDescent="0.2">
      <c r="A599" s="14" t="s">
        <v>1625</v>
      </c>
      <c r="B599" s="14" t="s">
        <v>1626</v>
      </c>
      <c r="C599" s="102" t="s">
        <v>584</v>
      </c>
    </row>
    <row r="600" spans="1:3" x14ac:dyDescent="0.2">
      <c r="A600" s="14" t="s">
        <v>1627</v>
      </c>
      <c r="B600" s="14" t="s">
        <v>1628</v>
      </c>
      <c r="C600" s="102" t="s">
        <v>584</v>
      </c>
    </row>
    <row r="601" spans="1:3" x14ac:dyDescent="0.2">
      <c r="A601" s="14" t="s">
        <v>1629</v>
      </c>
      <c r="B601" s="14" t="s">
        <v>1630</v>
      </c>
      <c r="C601" s="102" t="s">
        <v>584</v>
      </c>
    </row>
    <row r="602" spans="1:3" x14ac:dyDescent="0.2">
      <c r="A602" s="14" t="s">
        <v>1631</v>
      </c>
      <c r="B602" s="14" t="s">
        <v>1632</v>
      </c>
      <c r="C602" s="102" t="s">
        <v>586</v>
      </c>
    </row>
    <row r="603" spans="1:3" x14ac:dyDescent="0.2">
      <c r="A603" s="14" t="s">
        <v>1633</v>
      </c>
      <c r="B603" s="14" t="s">
        <v>1634</v>
      </c>
      <c r="C603" s="102" t="s">
        <v>584</v>
      </c>
    </row>
    <row r="604" spans="1:3" x14ac:dyDescent="0.2">
      <c r="A604" s="14" t="s">
        <v>1635</v>
      </c>
      <c r="B604" s="14" t="s">
        <v>1636</v>
      </c>
      <c r="C604" s="102" t="s">
        <v>586</v>
      </c>
    </row>
    <row r="605" spans="1:3" x14ac:dyDescent="0.2">
      <c r="A605" s="14" t="s">
        <v>1637</v>
      </c>
      <c r="B605" s="14" t="s">
        <v>1638</v>
      </c>
      <c r="C605" s="102" t="s">
        <v>586</v>
      </c>
    </row>
    <row r="606" spans="1:3" x14ac:dyDescent="0.2">
      <c r="A606" s="14" t="s">
        <v>1639</v>
      </c>
      <c r="B606" s="14" t="s">
        <v>1640</v>
      </c>
      <c r="C606" s="102" t="s">
        <v>584</v>
      </c>
    </row>
    <row r="607" spans="1:3" x14ac:dyDescent="0.2">
      <c r="A607" s="14" t="s">
        <v>1641</v>
      </c>
      <c r="B607" s="14" t="s">
        <v>1642</v>
      </c>
      <c r="C607" s="102" t="s">
        <v>584</v>
      </c>
    </row>
    <row r="608" spans="1:3" x14ac:dyDescent="0.2">
      <c r="A608" s="14" t="s">
        <v>1643</v>
      </c>
      <c r="B608" s="14" t="s">
        <v>1644</v>
      </c>
      <c r="C608" s="102" t="s">
        <v>584</v>
      </c>
    </row>
    <row r="609" spans="1:3" x14ac:dyDescent="0.2">
      <c r="A609" s="14" t="s">
        <v>1645</v>
      </c>
      <c r="B609" s="14" t="s">
        <v>1646</v>
      </c>
      <c r="C609" s="102" t="s">
        <v>584</v>
      </c>
    </row>
    <row r="610" spans="1:3" x14ac:dyDescent="0.2">
      <c r="A610" s="14" t="s">
        <v>1647</v>
      </c>
      <c r="B610" s="14" t="s">
        <v>1648</v>
      </c>
      <c r="C610" s="102" t="s">
        <v>586</v>
      </c>
    </row>
    <row r="611" spans="1:3" x14ac:dyDescent="0.2">
      <c r="A611" s="14" t="s">
        <v>1649</v>
      </c>
      <c r="B611" s="14" t="s">
        <v>1650</v>
      </c>
      <c r="C611" s="102" t="s">
        <v>586</v>
      </c>
    </row>
    <row r="612" spans="1:3" x14ac:dyDescent="0.2">
      <c r="A612" s="14" t="s">
        <v>1651</v>
      </c>
      <c r="B612" s="14" t="s">
        <v>1652</v>
      </c>
      <c r="C612" s="102" t="s">
        <v>584</v>
      </c>
    </row>
    <row r="613" spans="1:3" x14ac:dyDescent="0.2">
      <c r="A613" s="14" t="s">
        <v>1653</v>
      </c>
      <c r="B613" s="14" t="s">
        <v>1654</v>
      </c>
      <c r="C613" s="102" t="s">
        <v>586</v>
      </c>
    </row>
    <row r="614" spans="1:3" x14ac:dyDescent="0.2">
      <c r="A614" s="14" t="s">
        <v>1655</v>
      </c>
      <c r="B614" s="14" t="s">
        <v>1656</v>
      </c>
      <c r="C614" s="102" t="s">
        <v>584</v>
      </c>
    </row>
    <row r="615" spans="1:3" x14ac:dyDescent="0.2">
      <c r="A615" s="14" t="s">
        <v>1657</v>
      </c>
      <c r="B615" s="14" t="s">
        <v>1658</v>
      </c>
      <c r="C615" s="102" t="s">
        <v>584</v>
      </c>
    </row>
    <row r="616" spans="1:3" x14ac:dyDescent="0.2">
      <c r="A616" s="14" t="s">
        <v>1659</v>
      </c>
      <c r="B616" s="14" t="s">
        <v>1660</v>
      </c>
      <c r="C616" s="102" t="s">
        <v>584</v>
      </c>
    </row>
    <row r="617" spans="1:3" x14ac:dyDescent="0.2">
      <c r="A617" s="14" t="s">
        <v>1661</v>
      </c>
      <c r="B617" s="14" t="s">
        <v>1662</v>
      </c>
      <c r="C617" s="102" t="s">
        <v>586</v>
      </c>
    </row>
    <row r="618" spans="1:3" x14ac:dyDescent="0.2">
      <c r="A618" s="14" t="s">
        <v>1663</v>
      </c>
      <c r="B618" s="14" t="s">
        <v>1664</v>
      </c>
      <c r="C618" s="102" t="s">
        <v>584</v>
      </c>
    </row>
    <row r="619" spans="1:3" x14ac:dyDescent="0.2">
      <c r="A619" s="14" t="s">
        <v>1665</v>
      </c>
      <c r="B619" s="14" t="s">
        <v>1666</v>
      </c>
      <c r="C619" s="102" t="s">
        <v>584</v>
      </c>
    </row>
    <row r="620" spans="1:3" x14ac:dyDescent="0.2">
      <c r="A620" s="14" t="s">
        <v>1667</v>
      </c>
      <c r="B620" s="14" t="s">
        <v>1668</v>
      </c>
      <c r="C620" s="102" t="s">
        <v>586</v>
      </c>
    </row>
    <row r="621" spans="1:3" x14ac:dyDescent="0.2">
      <c r="A621" s="14" t="s">
        <v>1669</v>
      </c>
      <c r="B621" s="14" t="s">
        <v>1670</v>
      </c>
      <c r="C621" s="102" t="s">
        <v>586</v>
      </c>
    </row>
    <row r="622" spans="1:3" x14ac:dyDescent="0.2">
      <c r="A622" s="14" t="s">
        <v>1671</v>
      </c>
      <c r="B622" s="14" t="s">
        <v>1672</v>
      </c>
      <c r="C622" s="102" t="s">
        <v>584</v>
      </c>
    </row>
    <row r="623" spans="1:3" x14ac:dyDescent="0.2">
      <c r="A623" s="14" t="s">
        <v>1673</v>
      </c>
      <c r="B623" s="14" t="s">
        <v>1674</v>
      </c>
      <c r="C623" s="102" t="s">
        <v>584</v>
      </c>
    </row>
    <row r="624" spans="1:3" x14ac:dyDescent="0.2">
      <c r="A624" s="14" t="s">
        <v>1675</v>
      </c>
      <c r="B624" s="14" t="s">
        <v>1676</v>
      </c>
      <c r="C624" s="102" t="s">
        <v>584</v>
      </c>
    </row>
    <row r="625" spans="1:3" x14ac:dyDescent="0.2">
      <c r="A625" s="14" t="s">
        <v>1677</v>
      </c>
      <c r="B625" s="14" t="s">
        <v>1678</v>
      </c>
      <c r="C625" s="102" t="s">
        <v>584</v>
      </c>
    </row>
    <row r="626" spans="1:3" x14ac:dyDescent="0.2">
      <c r="A626" s="14" t="s">
        <v>1679</v>
      </c>
      <c r="B626" s="14" t="s">
        <v>1680</v>
      </c>
      <c r="C626" s="102" t="s">
        <v>584</v>
      </c>
    </row>
    <row r="627" spans="1:3" x14ac:dyDescent="0.2">
      <c r="A627" s="14" t="s">
        <v>1681</v>
      </c>
      <c r="B627" s="14" t="s">
        <v>1682</v>
      </c>
      <c r="C627" s="102" t="s">
        <v>584</v>
      </c>
    </row>
    <row r="628" spans="1:3" x14ac:dyDescent="0.2">
      <c r="A628" s="14" t="s">
        <v>1683</v>
      </c>
      <c r="B628" s="14" t="s">
        <v>1684</v>
      </c>
      <c r="C628" s="102" t="s">
        <v>584</v>
      </c>
    </row>
    <row r="629" spans="1:3" x14ac:dyDescent="0.2">
      <c r="A629" s="14" t="s">
        <v>1685</v>
      </c>
      <c r="B629" s="14" t="s">
        <v>1686</v>
      </c>
      <c r="C629" s="102" t="s">
        <v>586</v>
      </c>
    </row>
    <row r="630" spans="1:3" x14ac:dyDescent="0.2">
      <c r="A630" s="14" t="s">
        <v>1687</v>
      </c>
      <c r="B630" s="14" t="s">
        <v>1688</v>
      </c>
      <c r="C630" s="102" t="s">
        <v>584</v>
      </c>
    </row>
    <row r="631" spans="1:3" x14ac:dyDescent="0.2">
      <c r="A631" s="14" t="s">
        <v>1689</v>
      </c>
      <c r="B631" s="14" t="s">
        <v>1690</v>
      </c>
      <c r="C631" s="102" t="s">
        <v>584</v>
      </c>
    </row>
    <row r="632" spans="1:3" x14ac:dyDescent="0.2">
      <c r="A632" s="14" t="s">
        <v>1691</v>
      </c>
      <c r="B632" s="14" t="s">
        <v>1692</v>
      </c>
      <c r="C632" s="102" t="s">
        <v>584</v>
      </c>
    </row>
    <row r="633" spans="1:3" x14ac:dyDescent="0.2">
      <c r="A633" s="14" t="s">
        <v>1693</v>
      </c>
      <c r="B633" s="14" t="s">
        <v>1694</v>
      </c>
      <c r="C633" s="102" t="s">
        <v>586</v>
      </c>
    </row>
    <row r="634" spans="1:3" x14ac:dyDescent="0.2">
      <c r="A634" s="14" t="s">
        <v>1695</v>
      </c>
      <c r="B634" s="14" t="s">
        <v>1696</v>
      </c>
      <c r="C634" s="102" t="s">
        <v>584</v>
      </c>
    </row>
    <row r="635" spans="1:3" x14ac:dyDescent="0.2">
      <c r="A635" s="14" t="s">
        <v>1697</v>
      </c>
      <c r="B635" s="14" t="s">
        <v>1698</v>
      </c>
      <c r="C635" s="102" t="s">
        <v>586</v>
      </c>
    </row>
    <row r="636" spans="1:3" x14ac:dyDescent="0.2">
      <c r="A636" s="14" t="s">
        <v>1699</v>
      </c>
      <c r="B636" s="14" t="s">
        <v>1700</v>
      </c>
      <c r="C636" s="102" t="s">
        <v>584</v>
      </c>
    </row>
    <row r="637" spans="1:3" x14ac:dyDescent="0.2">
      <c r="A637" s="14" t="s">
        <v>1701</v>
      </c>
      <c r="B637" s="14" t="s">
        <v>1702</v>
      </c>
      <c r="C637" s="102" t="s">
        <v>584</v>
      </c>
    </row>
    <row r="638" spans="1:3" x14ac:dyDescent="0.2">
      <c r="A638" s="14" t="s">
        <v>1703</v>
      </c>
      <c r="B638" s="14" t="s">
        <v>1704</v>
      </c>
      <c r="C638" s="102" t="s">
        <v>586</v>
      </c>
    </row>
    <row r="639" spans="1:3" x14ac:dyDescent="0.2">
      <c r="A639" s="14" t="s">
        <v>1705</v>
      </c>
      <c r="B639" s="14" t="s">
        <v>1706</v>
      </c>
      <c r="C639" s="102" t="s">
        <v>584</v>
      </c>
    </row>
    <row r="640" spans="1:3" x14ac:dyDescent="0.2">
      <c r="A640" s="14" t="s">
        <v>1707</v>
      </c>
      <c r="B640" s="14" t="s">
        <v>1708</v>
      </c>
      <c r="C640" s="102" t="s">
        <v>586</v>
      </c>
    </row>
    <row r="641" spans="1:3" x14ac:dyDescent="0.2">
      <c r="A641" s="14" t="s">
        <v>1709</v>
      </c>
      <c r="B641" s="14" t="s">
        <v>1710</v>
      </c>
      <c r="C641" s="102" t="s">
        <v>586</v>
      </c>
    </row>
    <row r="642" spans="1:3" x14ac:dyDescent="0.2">
      <c r="A642" s="14" t="s">
        <v>1711</v>
      </c>
      <c r="B642" s="14" t="s">
        <v>1712</v>
      </c>
      <c r="C642" s="102" t="s">
        <v>584</v>
      </c>
    </row>
    <row r="643" spans="1:3" x14ac:dyDescent="0.2">
      <c r="A643" s="14" t="s">
        <v>1713</v>
      </c>
      <c r="B643" s="14" t="s">
        <v>1714</v>
      </c>
      <c r="C643" s="102" t="s">
        <v>586</v>
      </c>
    </row>
    <row r="644" spans="1:3" x14ac:dyDescent="0.2">
      <c r="A644" s="14" t="s">
        <v>1715</v>
      </c>
      <c r="B644" s="14" t="s">
        <v>1716</v>
      </c>
      <c r="C644" s="102" t="s">
        <v>586</v>
      </c>
    </row>
    <row r="645" spans="1:3" x14ac:dyDescent="0.2">
      <c r="A645" s="14" t="s">
        <v>1717</v>
      </c>
      <c r="B645" s="14" t="s">
        <v>1718</v>
      </c>
      <c r="C645" s="102" t="s">
        <v>584</v>
      </c>
    </row>
    <row r="646" spans="1:3" x14ac:dyDescent="0.2">
      <c r="A646" s="14" t="s">
        <v>1719</v>
      </c>
      <c r="B646" s="14" t="s">
        <v>1720</v>
      </c>
      <c r="C646" s="102" t="s">
        <v>584</v>
      </c>
    </row>
    <row r="647" spans="1:3" x14ac:dyDescent="0.2">
      <c r="A647" s="14" t="s">
        <v>1721</v>
      </c>
      <c r="B647" s="14" t="s">
        <v>1722</v>
      </c>
      <c r="C647" s="102" t="s">
        <v>584</v>
      </c>
    </row>
    <row r="648" spans="1:3" x14ac:dyDescent="0.2">
      <c r="A648" s="14" t="s">
        <v>1723</v>
      </c>
      <c r="B648" s="14" t="s">
        <v>1724</v>
      </c>
      <c r="C648" s="102" t="s">
        <v>584</v>
      </c>
    </row>
    <row r="649" spans="1:3" x14ac:dyDescent="0.2">
      <c r="A649" s="14" t="s">
        <v>1725</v>
      </c>
      <c r="B649" s="14" t="s">
        <v>1726</v>
      </c>
      <c r="C649" s="102" t="s">
        <v>584</v>
      </c>
    </row>
    <row r="650" spans="1:3" x14ac:dyDescent="0.2">
      <c r="A650" s="14" t="s">
        <v>1727</v>
      </c>
      <c r="B650" s="14" t="s">
        <v>1728</v>
      </c>
      <c r="C650" s="102" t="s">
        <v>584</v>
      </c>
    </row>
    <row r="651" spans="1:3" x14ac:dyDescent="0.2">
      <c r="A651" s="14" t="s">
        <v>1729</v>
      </c>
      <c r="B651" s="14" t="s">
        <v>1730</v>
      </c>
      <c r="C651" s="102" t="s">
        <v>584</v>
      </c>
    </row>
    <row r="652" spans="1:3" x14ac:dyDescent="0.2">
      <c r="A652" s="14" t="s">
        <v>1731</v>
      </c>
      <c r="B652" s="14" t="s">
        <v>1732</v>
      </c>
      <c r="C652" s="102" t="s">
        <v>586</v>
      </c>
    </row>
    <row r="653" spans="1:3" x14ac:dyDescent="0.2">
      <c r="A653" s="14" t="s">
        <v>1733</v>
      </c>
      <c r="B653" s="14" t="s">
        <v>1734</v>
      </c>
      <c r="C653" s="102" t="s">
        <v>584</v>
      </c>
    </row>
    <row r="654" spans="1:3" x14ac:dyDescent="0.2">
      <c r="A654" s="14" t="s">
        <v>1735</v>
      </c>
      <c r="B654" s="14" t="s">
        <v>99</v>
      </c>
      <c r="C654" s="102" t="s">
        <v>584</v>
      </c>
    </row>
    <row r="655" spans="1:3" x14ac:dyDescent="0.2">
      <c r="A655" s="14" t="s">
        <v>100</v>
      </c>
      <c r="B655" s="14" t="s">
        <v>101</v>
      </c>
      <c r="C655" s="102" t="s">
        <v>584</v>
      </c>
    </row>
    <row r="656" spans="1:3" x14ac:dyDescent="0.2">
      <c r="A656" s="14" t="s">
        <v>102</v>
      </c>
      <c r="B656" s="14" t="s">
        <v>103</v>
      </c>
      <c r="C656" s="102" t="s">
        <v>584</v>
      </c>
    </row>
    <row r="657" spans="1:3" x14ac:dyDescent="0.2">
      <c r="A657" s="14" t="s">
        <v>104</v>
      </c>
      <c r="B657" s="14" t="s">
        <v>105</v>
      </c>
      <c r="C657" s="102" t="s">
        <v>584</v>
      </c>
    </row>
    <row r="658" spans="1:3" x14ac:dyDescent="0.2">
      <c r="A658" s="14" t="s">
        <v>106</v>
      </c>
      <c r="B658" s="14" t="s">
        <v>107</v>
      </c>
      <c r="C658" s="102" t="s">
        <v>584</v>
      </c>
    </row>
    <row r="659" spans="1:3" x14ac:dyDescent="0.2">
      <c r="A659" s="14" t="s">
        <v>108</v>
      </c>
      <c r="B659" s="14" t="s">
        <v>109</v>
      </c>
      <c r="C659" s="102" t="s">
        <v>584</v>
      </c>
    </row>
    <row r="660" spans="1:3" x14ac:dyDescent="0.2">
      <c r="A660" s="14" t="s">
        <v>110</v>
      </c>
      <c r="B660" s="14" t="s">
        <v>111</v>
      </c>
      <c r="C660" s="102" t="s">
        <v>584</v>
      </c>
    </row>
    <row r="661" spans="1:3" x14ac:dyDescent="0.2">
      <c r="A661" s="14" t="s">
        <v>112</v>
      </c>
      <c r="B661" s="14" t="s">
        <v>113</v>
      </c>
      <c r="C661" s="102" t="s">
        <v>584</v>
      </c>
    </row>
    <row r="662" spans="1:3" x14ac:dyDescent="0.2">
      <c r="A662" s="14" t="s">
        <v>114</v>
      </c>
      <c r="B662" s="14" t="s">
        <v>115</v>
      </c>
      <c r="C662" s="102" t="s">
        <v>584</v>
      </c>
    </row>
    <row r="663" spans="1:3" x14ac:dyDescent="0.2">
      <c r="A663" s="14" t="s">
        <v>116</v>
      </c>
      <c r="B663" s="14" t="s">
        <v>117</v>
      </c>
      <c r="C663" s="102" t="s">
        <v>584</v>
      </c>
    </row>
    <row r="664" spans="1:3" x14ac:dyDescent="0.2">
      <c r="A664" s="14" t="s">
        <v>118</v>
      </c>
      <c r="B664" s="14" t="s">
        <v>119</v>
      </c>
      <c r="C664" s="102" t="s">
        <v>584</v>
      </c>
    </row>
    <row r="665" spans="1:3" x14ac:dyDescent="0.2">
      <c r="A665" s="14" t="s">
        <v>120</v>
      </c>
      <c r="B665" s="14" t="s">
        <v>121</v>
      </c>
      <c r="C665" s="102" t="s">
        <v>584</v>
      </c>
    </row>
    <row r="666" spans="1:3" x14ac:dyDescent="0.2">
      <c r="A666" s="14" t="s">
        <v>122</v>
      </c>
      <c r="B666" s="14" t="s">
        <v>123</v>
      </c>
      <c r="C666" s="102" t="s">
        <v>584</v>
      </c>
    </row>
    <row r="667" spans="1:3" x14ac:dyDescent="0.2">
      <c r="A667" s="14" t="s">
        <v>124</v>
      </c>
      <c r="B667" s="14" t="s">
        <v>125</v>
      </c>
      <c r="C667" s="102" t="s">
        <v>584</v>
      </c>
    </row>
    <row r="668" spans="1:3" x14ac:dyDescent="0.2">
      <c r="A668" s="14" t="s">
        <v>126</v>
      </c>
      <c r="B668" s="14" t="s">
        <v>127</v>
      </c>
      <c r="C668" s="102" t="s">
        <v>584</v>
      </c>
    </row>
    <row r="669" spans="1:3" x14ac:dyDescent="0.2">
      <c r="A669" s="14" t="s">
        <v>128</v>
      </c>
      <c r="B669" s="14" t="s">
        <v>129</v>
      </c>
      <c r="C669" s="102" t="s">
        <v>584</v>
      </c>
    </row>
    <row r="670" spans="1:3" x14ac:dyDescent="0.2">
      <c r="A670" s="14" t="s">
        <v>130</v>
      </c>
      <c r="B670" s="14" t="s">
        <v>131</v>
      </c>
      <c r="C670" s="102" t="s">
        <v>584</v>
      </c>
    </row>
    <row r="671" spans="1:3" x14ac:dyDescent="0.2">
      <c r="A671" s="14" t="s">
        <v>132</v>
      </c>
      <c r="B671" s="14" t="s">
        <v>133</v>
      </c>
      <c r="C671" s="102" t="s">
        <v>584</v>
      </c>
    </row>
    <row r="672" spans="1:3" x14ac:dyDescent="0.2">
      <c r="A672" s="14" t="s">
        <v>134</v>
      </c>
      <c r="B672" s="14" t="s">
        <v>135</v>
      </c>
      <c r="C672" s="102" t="s">
        <v>584</v>
      </c>
    </row>
    <row r="673" spans="1:3" x14ac:dyDescent="0.2">
      <c r="A673" s="14" t="s">
        <v>136</v>
      </c>
      <c r="B673" s="14" t="s">
        <v>137</v>
      </c>
      <c r="C673" s="102" t="s">
        <v>586</v>
      </c>
    </row>
    <row r="674" spans="1:3" x14ac:dyDescent="0.2">
      <c r="A674" s="14" t="s">
        <v>138</v>
      </c>
      <c r="B674" s="14" t="s">
        <v>139</v>
      </c>
      <c r="C674" s="102" t="s">
        <v>586</v>
      </c>
    </row>
    <row r="675" spans="1:3" x14ac:dyDescent="0.2">
      <c r="A675" s="14" t="s">
        <v>140</v>
      </c>
      <c r="B675" s="14" t="s">
        <v>141</v>
      </c>
      <c r="C675" s="102" t="s">
        <v>584</v>
      </c>
    </row>
    <row r="676" spans="1:3" x14ac:dyDescent="0.2">
      <c r="A676" s="14" t="s">
        <v>142</v>
      </c>
      <c r="B676" s="14" t="s">
        <v>143</v>
      </c>
      <c r="C676" s="102" t="s">
        <v>584</v>
      </c>
    </row>
    <row r="677" spans="1:3" x14ac:dyDescent="0.2">
      <c r="A677" s="14" t="s">
        <v>144</v>
      </c>
      <c r="B677" s="14" t="s">
        <v>145</v>
      </c>
      <c r="C677" s="102" t="s">
        <v>584</v>
      </c>
    </row>
    <row r="678" spans="1:3" x14ac:dyDescent="0.2">
      <c r="A678" s="14" t="s">
        <v>146</v>
      </c>
      <c r="B678" s="14" t="s">
        <v>147</v>
      </c>
      <c r="C678" s="102" t="s">
        <v>584</v>
      </c>
    </row>
    <row r="679" spans="1:3" x14ac:dyDescent="0.2">
      <c r="A679" s="14" t="s">
        <v>148</v>
      </c>
      <c r="B679" s="14" t="s">
        <v>149</v>
      </c>
      <c r="C679" s="102" t="s">
        <v>584</v>
      </c>
    </row>
    <row r="680" spans="1:3" x14ac:dyDescent="0.2">
      <c r="A680" s="14" t="s">
        <v>150</v>
      </c>
      <c r="B680" s="14" t="s">
        <v>151</v>
      </c>
      <c r="C680" s="102" t="s">
        <v>584</v>
      </c>
    </row>
    <row r="681" spans="1:3" x14ac:dyDescent="0.2">
      <c r="A681" s="14" t="s">
        <v>152</v>
      </c>
      <c r="B681" s="14" t="s">
        <v>153</v>
      </c>
      <c r="C681" s="102" t="s">
        <v>584</v>
      </c>
    </row>
    <row r="682" spans="1:3" x14ac:dyDescent="0.2">
      <c r="A682" s="14" t="s">
        <v>154</v>
      </c>
      <c r="B682" s="14" t="s">
        <v>155</v>
      </c>
      <c r="C682" s="102" t="s">
        <v>584</v>
      </c>
    </row>
    <row r="683" spans="1:3" x14ac:dyDescent="0.2">
      <c r="A683" s="14" t="s">
        <v>156</v>
      </c>
      <c r="B683" s="14" t="s">
        <v>157</v>
      </c>
      <c r="C683" s="102" t="s">
        <v>586</v>
      </c>
    </row>
    <row r="684" spans="1:3" x14ac:dyDescent="0.2">
      <c r="A684" s="14" t="s">
        <v>158</v>
      </c>
      <c r="B684" s="14" t="s">
        <v>159</v>
      </c>
      <c r="C684" s="102" t="s">
        <v>584</v>
      </c>
    </row>
    <row r="685" spans="1:3" x14ac:dyDescent="0.2">
      <c r="A685" s="14" t="s">
        <v>160</v>
      </c>
      <c r="B685" s="14" t="s">
        <v>161</v>
      </c>
      <c r="C685" s="102" t="s">
        <v>586</v>
      </c>
    </row>
    <row r="686" spans="1:3" x14ac:dyDescent="0.2">
      <c r="A686" s="14" t="s">
        <v>162</v>
      </c>
      <c r="B686" s="14" t="s">
        <v>163</v>
      </c>
      <c r="C686" s="102" t="s">
        <v>584</v>
      </c>
    </row>
    <row r="687" spans="1:3" x14ac:dyDescent="0.2">
      <c r="A687" s="14" t="s">
        <v>164</v>
      </c>
      <c r="B687" s="14" t="s">
        <v>165</v>
      </c>
      <c r="C687" s="102" t="s">
        <v>584</v>
      </c>
    </row>
    <row r="688" spans="1:3" x14ac:dyDescent="0.2">
      <c r="A688" s="14" t="s">
        <v>166</v>
      </c>
      <c r="B688" s="14" t="s">
        <v>167</v>
      </c>
      <c r="C688" s="102" t="s">
        <v>584</v>
      </c>
    </row>
    <row r="689" spans="1:3" x14ac:dyDescent="0.2">
      <c r="A689" s="14" t="s">
        <v>168</v>
      </c>
      <c r="B689" s="14" t="s">
        <v>169</v>
      </c>
      <c r="C689" s="102" t="s">
        <v>586</v>
      </c>
    </row>
    <row r="690" spans="1:3" x14ac:dyDescent="0.2">
      <c r="A690" s="14" t="s">
        <v>170</v>
      </c>
      <c r="B690" s="14" t="s">
        <v>171</v>
      </c>
      <c r="C690" s="102" t="s">
        <v>584</v>
      </c>
    </row>
    <row r="691" spans="1:3" x14ac:dyDescent="0.2">
      <c r="A691" s="14" t="s">
        <v>172</v>
      </c>
      <c r="B691" s="14" t="s">
        <v>173</v>
      </c>
      <c r="C691" s="102" t="s">
        <v>586</v>
      </c>
    </row>
    <row r="692" spans="1:3" x14ac:dyDescent="0.2">
      <c r="A692" s="14" t="s">
        <v>174</v>
      </c>
      <c r="B692" s="14" t="s">
        <v>175</v>
      </c>
      <c r="C692" s="102" t="s">
        <v>586</v>
      </c>
    </row>
    <row r="693" spans="1:3" x14ac:dyDescent="0.2">
      <c r="A693" s="14" t="s">
        <v>176</v>
      </c>
      <c r="B693" s="14" t="s">
        <v>177</v>
      </c>
      <c r="C693" s="102" t="s">
        <v>586</v>
      </c>
    </row>
    <row r="694" spans="1:3" x14ac:dyDescent="0.2">
      <c r="A694" s="14" t="s">
        <v>178</v>
      </c>
      <c r="B694" s="14" t="s">
        <v>179</v>
      </c>
      <c r="C694" s="102" t="s">
        <v>584</v>
      </c>
    </row>
    <row r="695" spans="1:3" x14ac:dyDescent="0.2">
      <c r="A695" s="14" t="s">
        <v>180</v>
      </c>
      <c r="B695" s="14" t="s">
        <v>181</v>
      </c>
      <c r="C695" s="102" t="s">
        <v>584</v>
      </c>
    </row>
    <row r="696" spans="1:3" x14ac:dyDescent="0.2">
      <c r="A696" s="14" t="s">
        <v>182</v>
      </c>
      <c r="B696" s="14" t="s">
        <v>183</v>
      </c>
      <c r="C696" s="102" t="s">
        <v>584</v>
      </c>
    </row>
    <row r="697" spans="1:3" x14ac:dyDescent="0.2">
      <c r="A697" s="14" t="s">
        <v>184</v>
      </c>
      <c r="B697" s="14" t="s">
        <v>185</v>
      </c>
      <c r="C697" s="102" t="s">
        <v>584</v>
      </c>
    </row>
    <row r="698" spans="1:3" x14ac:dyDescent="0.2">
      <c r="A698" s="14" t="s">
        <v>186</v>
      </c>
      <c r="B698" s="14" t="s">
        <v>187</v>
      </c>
      <c r="C698" s="102" t="s">
        <v>584</v>
      </c>
    </row>
    <row r="699" spans="1:3" x14ac:dyDescent="0.2">
      <c r="A699" s="14" t="s">
        <v>188</v>
      </c>
      <c r="B699" s="14" t="s">
        <v>189</v>
      </c>
      <c r="C699" s="102" t="s">
        <v>584</v>
      </c>
    </row>
    <row r="700" spans="1:3" x14ac:dyDescent="0.2">
      <c r="A700" s="14" t="s">
        <v>190</v>
      </c>
      <c r="B700" s="14" t="s">
        <v>191</v>
      </c>
      <c r="C700" s="102" t="s">
        <v>586</v>
      </c>
    </row>
    <row r="701" spans="1:3" x14ac:dyDescent="0.2">
      <c r="A701" s="14" t="s">
        <v>192</v>
      </c>
      <c r="B701" s="14" t="s">
        <v>193</v>
      </c>
      <c r="C701" s="102" t="s">
        <v>584</v>
      </c>
    </row>
    <row r="702" spans="1:3" x14ac:dyDescent="0.2">
      <c r="A702" s="14" t="s">
        <v>194</v>
      </c>
      <c r="B702" s="14" t="s">
        <v>195</v>
      </c>
      <c r="C702" s="102" t="s">
        <v>584</v>
      </c>
    </row>
  </sheetData>
  <phoneticPr fontId="3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C223"/>
  <sheetViews>
    <sheetView topLeftCell="A209" workbookViewId="0">
      <selection activeCell="A216" sqref="A216"/>
    </sheetView>
  </sheetViews>
  <sheetFormatPr baseColWidth="10" defaultRowHeight="12.75" x14ac:dyDescent="0.2"/>
  <cols>
    <col min="1" max="3" width="40.140625" customWidth="1"/>
  </cols>
  <sheetData>
    <row r="1" spans="1:3" x14ac:dyDescent="0.2">
      <c r="A1" s="16" t="s">
        <v>204</v>
      </c>
      <c r="B1" s="16" t="s">
        <v>205</v>
      </c>
      <c r="C1" s="16" t="s">
        <v>206</v>
      </c>
    </row>
    <row r="2" spans="1:3" x14ac:dyDescent="0.2">
      <c r="A2" s="17" t="s">
        <v>389</v>
      </c>
      <c r="B2" s="17" t="s">
        <v>390</v>
      </c>
      <c r="C2" s="17" t="s">
        <v>214</v>
      </c>
    </row>
    <row r="3" spans="1:3" x14ac:dyDescent="0.2">
      <c r="A3" s="17" t="s">
        <v>212</v>
      </c>
      <c r="B3" s="17" t="s">
        <v>213</v>
      </c>
      <c r="C3" s="17" t="s">
        <v>214</v>
      </c>
    </row>
    <row r="4" spans="1:3" x14ac:dyDescent="0.2">
      <c r="A4" s="17" t="s">
        <v>215</v>
      </c>
      <c r="B4" s="17" t="s">
        <v>216</v>
      </c>
      <c r="C4" s="17" t="s">
        <v>214</v>
      </c>
    </row>
    <row r="5" spans="1:3" x14ac:dyDescent="0.2">
      <c r="A5" s="17" t="s">
        <v>217</v>
      </c>
      <c r="B5" s="17" t="s">
        <v>218</v>
      </c>
      <c r="C5" s="17" t="s">
        <v>214</v>
      </c>
    </row>
    <row r="6" spans="1:3" x14ac:dyDescent="0.2">
      <c r="A6" s="17" t="s">
        <v>219</v>
      </c>
      <c r="B6" s="17" t="s">
        <v>220</v>
      </c>
      <c r="C6" s="17" t="s">
        <v>214</v>
      </c>
    </row>
    <row r="7" spans="1:3" x14ac:dyDescent="0.2">
      <c r="A7" s="106"/>
      <c r="B7" s="19" t="s">
        <v>1741</v>
      </c>
      <c r="C7" s="19" t="s">
        <v>1741</v>
      </c>
    </row>
    <row r="8" spans="1:3" x14ac:dyDescent="0.2">
      <c r="A8" s="17" t="s">
        <v>221</v>
      </c>
      <c r="B8" s="17" t="s">
        <v>222</v>
      </c>
      <c r="C8" s="17" t="s">
        <v>214</v>
      </c>
    </row>
    <row r="9" spans="1:3" x14ac:dyDescent="0.2">
      <c r="A9" s="17" t="s">
        <v>223</v>
      </c>
      <c r="B9" s="17" t="s">
        <v>224</v>
      </c>
      <c r="C9" s="17" t="s">
        <v>214</v>
      </c>
    </row>
    <row r="10" spans="1:3" x14ac:dyDescent="0.2">
      <c r="A10" s="17" t="s">
        <v>225</v>
      </c>
      <c r="B10" s="17" t="s">
        <v>226</v>
      </c>
      <c r="C10" s="17" t="s">
        <v>214</v>
      </c>
    </row>
    <row r="11" spans="1:3" x14ac:dyDescent="0.2">
      <c r="A11" s="17" t="s">
        <v>227</v>
      </c>
      <c r="B11" s="17" t="s">
        <v>228</v>
      </c>
      <c r="C11" s="17" t="s">
        <v>214</v>
      </c>
    </row>
    <row r="12" spans="1:3" x14ac:dyDescent="0.2">
      <c r="A12" s="17" t="s">
        <v>229</v>
      </c>
      <c r="B12" s="17" t="s">
        <v>230</v>
      </c>
      <c r="C12" s="17" t="s">
        <v>214</v>
      </c>
    </row>
    <row r="13" spans="1:3" x14ac:dyDescent="0.2">
      <c r="A13" s="17" t="s">
        <v>231</v>
      </c>
      <c r="B13" s="17" t="s">
        <v>232</v>
      </c>
      <c r="C13" s="17" t="s">
        <v>214</v>
      </c>
    </row>
    <row r="14" spans="1:3" x14ac:dyDescent="0.2">
      <c r="A14" s="17" t="s">
        <v>233</v>
      </c>
      <c r="B14" s="17" t="s">
        <v>234</v>
      </c>
      <c r="C14" s="17" t="s">
        <v>214</v>
      </c>
    </row>
    <row r="15" spans="1:3" x14ac:dyDescent="0.2">
      <c r="A15" s="106"/>
      <c r="B15" s="19" t="s">
        <v>1742</v>
      </c>
      <c r="C15" s="19" t="s">
        <v>1742</v>
      </c>
    </row>
    <row r="16" spans="1:3" x14ac:dyDescent="0.2">
      <c r="A16" s="17" t="s">
        <v>235</v>
      </c>
      <c r="B16" s="17" t="s">
        <v>236</v>
      </c>
      <c r="C16" s="17" t="s">
        <v>214</v>
      </c>
    </row>
    <row r="17" spans="1:3" x14ac:dyDescent="0.2">
      <c r="A17" s="106"/>
      <c r="B17" s="19" t="s">
        <v>1743</v>
      </c>
      <c r="C17" s="19" t="s">
        <v>1743</v>
      </c>
    </row>
    <row r="18" spans="1:3" x14ac:dyDescent="0.2">
      <c r="A18" s="17" t="s">
        <v>237</v>
      </c>
      <c r="B18" s="17" t="s">
        <v>238</v>
      </c>
      <c r="C18" s="17" t="s">
        <v>214</v>
      </c>
    </row>
    <row r="19" spans="1:3" x14ac:dyDescent="0.2">
      <c r="A19" s="17" t="s">
        <v>239</v>
      </c>
      <c r="B19" s="17" t="s">
        <v>240</v>
      </c>
      <c r="C19" s="17" t="s">
        <v>214</v>
      </c>
    </row>
    <row r="20" spans="1:3" x14ac:dyDescent="0.2">
      <c r="A20" s="17" t="s">
        <v>241</v>
      </c>
      <c r="B20" s="17" t="s">
        <v>242</v>
      </c>
      <c r="C20" s="17" t="s">
        <v>214</v>
      </c>
    </row>
    <row r="21" spans="1:3" x14ac:dyDescent="0.2">
      <c r="A21" s="17" t="s">
        <v>243</v>
      </c>
      <c r="B21" s="17" t="s">
        <v>244</v>
      </c>
      <c r="C21" s="17" t="s">
        <v>214</v>
      </c>
    </row>
    <row r="22" spans="1:3" x14ac:dyDescent="0.2">
      <c r="A22" s="17" t="s">
        <v>245</v>
      </c>
      <c r="B22" s="17" t="s">
        <v>246</v>
      </c>
      <c r="C22" s="17" t="s">
        <v>214</v>
      </c>
    </row>
    <row r="23" spans="1:3" x14ac:dyDescent="0.2">
      <c r="A23" s="17" t="s">
        <v>247</v>
      </c>
      <c r="B23" s="17" t="s">
        <v>248</v>
      </c>
      <c r="C23" s="17" t="s">
        <v>214</v>
      </c>
    </row>
    <row r="24" spans="1:3" x14ac:dyDescent="0.2">
      <c r="A24" s="17" t="s">
        <v>249</v>
      </c>
      <c r="B24" s="17" t="s">
        <v>250</v>
      </c>
      <c r="C24" s="17" t="s">
        <v>214</v>
      </c>
    </row>
    <row r="25" spans="1:3" x14ac:dyDescent="0.2">
      <c r="A25" s="17" t="s">
        <v>251</v>
      </c>
      <c r="B25" s="17" t="s">
        <v>252</v>
      </c>
      <c r="C25" s="17" t="s">
        <v>214</v>
      </c>
    </row>
    <row r="26" spans="1:3" x14ac:dyDescent="0.2">
      <c r="A26" s="17" t="s">
        <v>253</v>
      </c>
      <c r="B26" s="17" t="s">
        <v>254</v>
      </c>
      <c r="C26" s="17" t="s">
        <v>214</v>
      </c>
    </row>
    <row r="27" spans="1:3" x14ac:dyDescent="0.2">
      <c r="A27" s="106"/>
      <c r="B27" s="19" t="s">
        <v>1744</v>
      </c>
      <c r="C27" s="19" t="s">
        <v>1744</v>
      </c>
    </row>
    <row r="28" spans="1:3" x14ac:dyDescent="0.2">
      <c r="A28" s="17" t="s">
        <v>255</v>
      </c>
      <c r="B28" s="17" t="s">
        <v>256</v>
      </c>
      <c r="C28" s="17" t="s">
        <v>214</v>
      </c>
    </row>
    <row r="29" spans="1:3" x14ac:dyDescent="0.2">
      <c r="A29" s="106"/>
      <c r="B29" s="19" t="s">
        <v>1745</v>
      </c>
      <c r="C29" s="19" t="s">
        <v>1745</v>
      </c>
    </row>
    <row r="30" spans="1:3" x14ac:dyDescent="0.2">
      <c r="A30" s="17" t="s">
        <v>257</v>
      </c>
      <c r="B30" s="17" t="s">
        <v>258</v>
      </c>
      <c r="C30" s="17" t="s">
        <v>214</v>
      </c>
    </row>
    <row r="31" spans="1:3" x14ac:dyDescent="0.2">
      <c r="A31" s="17" t="s">
        <v>259</v>
      </c>
      <c r="B31" s="17" t="s">
        <v>260</v>
      </c>
      <c r="C31" s="17" t="s">
        <v>214</v>
      </c>
    </row>
    <row r="32" spans="1:3" x14ac:dyDescent="0.2">
      <c r="A32" s="17" t="s">
        <v>263</v>
      </c>
      <c r="B32" s="17" t="s">
        <v>264</v>
      </c>
      <c r="C32" s="17" t="s">
        <v>214</v>
      </c>
    </row>
    <row r="33" spans="1:3" x14ac:dyDescent="0.2">
      <c r="A33" s="17" t="s">
        <v>261</v>
      </c>
      <c r="B33" s="17" t="s">
        <v>262</v>
      </c>
      <c r="C33" s="17" t="s">
        <v>214</v>
      </c>
    </row>
    <row r="34" spans="1:3" x14ac:dyDescent="0.2">
      <c r="A34" s="106"/>
      <c r="B34" s="19" t="s">
        <v>1882</v>
      </c>
      <c r="C34" s="19" t="s">
        <v>1882</v>
      </c>
    </row>
    <row r="35" spans="1:3" x14ac:dyDescent="0.2">
      <c r="A35" s="17" t="s">
        <v>265</v>
      </c>
      <c r="B35" s="17" t="s">
        <v>266</v>
      </c>
      <c r="C35" s="17" t="s">
        <v>214</v>
      </c>
    </row>
    <row r="36" spans="1:3" x14ac:dyDescent="0.2">
      <c r="A36" s="17" t="s">
        <v>267</v>
      </c>
      <c r="B36" s="17" t="s">
        <v>268</v>
      </c>
      <c r="C36" s="17" t="s">
        <v>214</v>
      </c>
    </row>
    <row r="37" spans="1:3" x14ac:dyDescent="0.2">
      <c r="A37" s="17" t="s">
        <v>269</v>
      </c>
      <c r="B37" s="17" t="s">
        <v>270</v>
      </c>
      <c r="C37" s="17" t="s">
        <v>214</v>
      </c>
    </row>
    <row r="38" spans="1:3" x14ac:dyDescent="0.2">
      <c r="A38" s="17" t="s">
        <v>271</v>
      </c>
      <c r="B38" s="17" t="s">
        <v>272</v>
      </c>
      <c r="C38" s="17" t="s">
        <v>214</v>
      </c>
    </row>
    <row r="39" spans="1:3" x14ac:dyDescent="0.2">
      <c r="A39" s="106"/>
      <c r="B39" s="19" t="s">
        <v>529</v>
      </c>
      <c r="C39" s="19" t="s">
        <v>529</v>
      </c>
    </row>
    <row r="40" spans="1:3" x14ac:dyDescent="0.2">
      <c r="A40" s="17" t="s">
        <v>273</v>
      </c>
      <c r="B40" s="17" t="s">
        <v>274</v>
      </c>
      <c r="C40" s="17" t="s">
        <v>214</v>
      </c>
    </row>
    <row r="41" spans="1:3" x14ac:dyDescent="0.2">
      <c r="A41" s="17" t="s">
        <v>275</v>
      </c>
      <c r="B41" s="17" t="s">
        <v>276</v>
      </c>
      <c r="C41" s="17" t="s">
        <v>214</v>
      </c>
    </row>
    <row r="42" spans="1:3" x14ac:dyDescent="0.2">
      <c r="A42" s="17" t="s">
        <v>277</v>
      </c>
      <c r="B42" s="17" t="s">
        <v>278</v>
      </c>
      <c r="C42" s="17" t="s">
        <v>214</v>
      </c>
    </row>
    <row r="43" spans="1:3" x14ac:dyDescent="0.2">
      <c r="A43" s="17" t="s">
        <v>279</v>
      </c>
      <c r="B43" s="17" t="s">
        <v>280</v>
      </c>
      <c r="C43" s="17" t="s">
        <v>214</v>
      </c>
    </row>
    <row r="44" spans="1:3" x14ac:dyDescent="0.2">
      <c r="A44" s="106"/>
      <c r="B44" s="19" t="s">
        <v>209</v>
      </c>
      <c r="C44" s="19" t="s">
        <v>209</v>
      </c>
    </row>
    <row r="45" spans="1:3" x14ac:dyDescent="0.2">
      <c r="A45" s="17" t="s">
        <v>281</v>
      </c>
      <c r="B45" s="17" t="s">
        <v>282</v>
      </c>
      <c r="C45" s="17" t="s">
        <v>214</v>
      </c>
    </row>
    <row r="46" spans="1:3" x14ac:dyDescent="0.2">
      <c r="A46" s="106"/>
      <c r="B46" s="19" t="s">
        <v>1927</v>
      </c>
      <c r="C46" s="19" t="s">
        <v>1927</v>
      </c>
    </row>
    <row r="47" spans="1:3" x14ac:dyDescent="0.2">
      <c r="A47" s="106"/>
      <c r="B47" s="19" t="s">
        <v>1493</v>
      </c>
      <c r="C47" s="19" t="s">
        <v>1493</v>
      </c>
    </row>
    <row r="48" spans="1:3" x14ac:dyDescent="0.2">
      <c r="A48" s="17" t="s">
        <v>283</v>
      </c>
      <c r="B48" s="17" t="s">
        <v>284</v>
      </c>
      <c r="C48" s="17" t="s">
        <v>214</v>
      </c>
    </row>
    <row r="49" spans="1:3" x14ac:dyDescent="0.2">
      <c r="A49" s="17" t="s">
        <v>285</v>
      </c>
      <c r="B49" s="17" t="s">
        <v>286</v>
      </c>
      <c r="C49" s="17" t="s">
        <v>214</v>
      </c>
    </row>
    <row r="50" spans="1:3" x14ac:dyDescent="0.2">
      <c r="A50" s="17" t="s">
        <v>287</v>
      </c>
      <c r="B50" s="17" t="s">
        <v>288</v>
      </c>
      <c r="C50" s="17" t="s">
        <v>214</v>
      </c>
    </row>
    <row r="51" spans="1:3" x14ac:dyDescent="0.2">
      <c r="A51" s="17" t="s">
        <v>289</v>
      </c>
      <c r="B51" s="17" t="s">
        <v>290</v>
      </c>
      <c r="C51" s="17" t="s">
        <v>214</v>
      </c>
    </row>
    <row r="52" spans="1:3" x14ac:dyDescent="0.2">
      <c r="A52" s="17" t="s">
        <v>291</v>
      </c>
      <c r="B52" s="17" t="s">
        <v>292</v>
      </c>
      <c r="C52" s="17" t="s">
        <v>214</v>
      </c>
    </row>
    <row r="53" spans="1:3" x14ac:dyDescent="0.2">
      <c r="A53" s="17" t="s">
        <v>293</v>
      </c>
      <c r="B53" s="17" t="s">
        <v>294</v>
      </c>
      <c r="C53" s="17" t="s">
        <v>214</v>
      </c>
    </row>
    <row r="54" spans="1:3" x14ac:dyDescent="0.2">
      <c r="A54" s="17" t="s">
        <v>295</v>
      </c>
      <c r="B54" s="17" t="s">
        <v>296</v>
      </c>
      <c r="C54" s="17" t="s">
        <v>214</v>
      </c>
    </row>
    <row r="55" spans="1:3" x14ac:dyDescent="0.2">
      <c r="A55" s="17" t="s">
        <v>297</v>
      </c>
      <c r="B55" s="17" t="s">
        <v>298</v>
      </c>
      <c r="C55" s="17" t="s">
        <v>214</v>
      </c>
    </row>
    <row r="56" spans="1:3" x14ac:dyDescent="0.2">
      <c r="A56" s="106"/>
      <c r="B56" s="19" t="s">
        <v>1544</v>
      </c>
      <c r="C56" s="19" t="s">
        <v>1544</v>
      </c>
    </row>
    <row r="57" spans="1:3" x14ac:dyDescent="0.2">
      <c r="A57" s="17" t="s">
        <v>299</v>
      </c>
      <c r="B57" s="17" t="s">
        <v>300</v>
      </c>
      <c r="C57" s="17" t="s">
        <v>214</v>
      </c>
    </row>
    <row r="58" spans="1:3" x14ac:dyDescent="0.2">
      <c r="A58" s="17" t="s">
        <v>301</v>
      </c>
      <c r="B58" s="17" t="s">
        <v>302</v>
      </c>
      <c r="C58" s="17" t="s">
        <v>214</v>
      </c>
    </row>
    <row r="59" spans="1:3" x14ac:dyDescent="0.2">
      <c r="A59" s="17" t="s">
        <v>303</v>
      </c>
      <c r="B59" s="17" t="s">
        <v>304</v>
      </c>
      <c r="C59" s="17" t="s">
        <v>214</v>
      </c>
    </row>
    <row r="60" spans="1:3" x14ac:dyDescent="0.2">
      <c r="A60" s="17" t="s">
        <v>305</v>
      </c>
      <c r="B60" s="17" t="s">
        <v>306</v>
      </c>
      <c r="C60" s="17" t="s">
        <v>214</v>
      </c>
    </row>
    <row r="61" spans="1:3" x14ac:dyDescent="0.2">
      <c r="A61" s="17" t="s">
        <v>309</v>
      </c>
      <c r="B61" s="17" t="s">
        <v>310</v>
      </c>
      <c r="C61" s="17" t="s">
        <v>214</v>
      </c>
    </row>
    <row r="62" spans="1:3" x14ac:dyDescent="0.2">
      <c r="A62" s="17" t="s">
        <v>311</v>
      </c>
      <c r="B62" s="17" t="s">
        <v>312</v>
      </c>
      <c r="C62" s="17" t="s">
        <v>214</v>
      </c>
    </row>
    <row r="63" spans="1:3" x14ac:dyDescent="0.2">
      <c r="A63" s="17" t="s">
        <v>313</v>
      </c>
      <c r="B63" s="17" t="s">
        <v>314</v>
      </c>
      <c r="C63" s="17" t="s">
        <v>214</v>
      </c>
    </row>
    <row r="64" spans="1:3" x14ac:dyDescent="0.2">
      <c r="A64" s="106"/>
      <c r="B64" s="19" t="s">
        <v>25</v>
      </c>
      <c r="C64" s="19" t="s">
        <v>25</v>
      </c>
    </row>
    <row r="65" spans="1:3" x14ac:dyDescent="0.2">
      <c r="A65" s="17" t="s">
        <v>315</v>
      </c>
      <c r="B65" s="17" t="s">
        <v>316</v>
      </c>
      <c r="C65" s="17" t="s">
        <v>214</v>
      </c>
    </row>
    <row r="66" spans="1:3" x14ac:dyDescent="0.2">
      <c r="A66" s="106"/>
      <c r="B66" s="19" t="s">
        <v>26</v>
      </c>
      <c r="C66" s="19" t="s">
        <v>26</v>
      </c>
    </row>
    <row r="67" spans="1:3" x14ac:dyDescent="0.2">
      <c r="A67" s="17" t="s">
        <v>317</v>
      </c>
      <c r="B67" s="17" t="s">
        <v>318</v>
      </c>
      <c r="C67" s="17" t="s">
        <v>214</v>
      </c>
    </row>
    <row r="68" spans="1:3" x14ac:dyDescent="0.2">
      <c r="A68" s="17" t="s">
        <v>319</v>
      </c>
      <c r="B68" s="17" t="s">
        <v>320</v>
      </c>
      <c r="C68" s="17" t="s">
        <v>214</v>
      </c>
    </row>
    <row r="69" spans="1:3" x14ac:dyDescent="0.2">
      <c r="A69" s="17" t="s">
        <v>321</v>
      </c>
      <c r="B69" s="17" t="s">
        <v>322</v>
      </c>
      <c r="C69" s="17" t="s">
        <v>214</v>
      </c>
    </row>
    <row r="70" spans="1:3" x14ac:dyDescent="0.2">
      <c r="A70" s="17" t="s">
        <v>323</v>
      </c>
      <c r="B70" s="17" t="s">
        <v>324</v>
      </c>
      <c r="C70" s="17" t="s">
        <v>214</v>
      </c>
    </row>
    <row r="71" spans="1:3" x14ac:dyDescent="0.2">
      <c r="A71" s="106"/>
      <c r="B71" s="19" t="s">
        <v>97</v>
      </c>
      <c r="C71" s="19" t="s">
        <v>97</v>
      </c>
    </row>
    <row r="72" spans="1:3" x14ac:dyDescent="0.2">
      <c r="A72" s="106"/>
      <c r="B72" s="19" t="s">
        <v>98</v>
      </c>
      <c r="C72" s="19" t="s">
        <v>98</v>
      </c>
    </row>
    <row r="73" spans="1:3" x14ac:dyDescent="0.2">
      <c r="A73" s="17" t="s">
        <v>325</v>
      </c>
      <c r="B73" s="17" t="s">
        <v>326</v>
      </c>
      <c r="C73" s="17" t="s">
        <v>214</v>
      </c>
    </row>
    <row r="74" spans="1:3" x14ac:dyDescent="0.2">
      <c r="A74" s="17" t="s">
        <v>327</v>
      </c>
      <c r="B74" s="17" t="s">
        <v>328</v>
      </c>
      <c r="C74" s="17" t="s">
        <v>214</v>
      </c>
    </row>
    <row r="75" spans="1:3" x14ac:dyDescent="0.2">
      <c r="A75" s="106"/>
      <c r="B75" s="19" t="s">
        <v>1799</v>
      </c>
      <c r="C75" s="19" t="s">
        <v>1799</v>
      </c>
    </row>
    <row r="76" spans="1:3" x14ac:dyDescent="0.2">
      <c r="A76" s="17" t="s">
        <v>329</v>
      </c>
      <c r="B76" s="17" t="s">
        <v>330</v>
      </c>
      <c r="C76" s="17" t="s">
        <v>214</v>
      </c>
    </row>
    <row r="77" spans="1:3" x14ac:dyDescent="0.2">
      <c r="A77" s="17" t="s">
        <v>331</v>
      </c>
      <c r="B77" s="17" t="s">
        <v>332</v>
      </c>
      <c r="C77" s="17" t="s">
        <v>214</v>
      </c>
    </row>
    <row r="78" spans="1:3" x14ac:dyDescent="0.2">
      <c r="A78" s="17" t="s">
        <v>333</v>
      </c>
      <c r="B78" s="17" t="s">
        <v>334</v>
      </c>
      <c r="C78" s="17" t="s">
        <v>214</v>
      </c>
    </row>
    <row r="79" spans="1:3" x14ac:dyDescent="0.2">
      <c r="A79" s="17" t="s">
        <v>335</v>
      </c>
      <c r="B79" s="17" t="s">
        <v>336</v>
      </c>
      <c r="C79" s="17" t="s">
        <v>214</v>
      </c>
    </row>
    <row r="80" spans="1:3" x14ac:dyDescent="0.2">
      <c r="A80" s="17" t="s">
        <v>337</v>
      </c>
      <c r="B80" s="17" t="s">
        <v>338</v>
      </c>
      <c r="C80" s="17" t="s">
        <v>214</v>
      </c>
    </row>
    <row r="81" spans="1:3" x14ac:dyDescent="0.2">
      <c r="A81" s="17" t="s">
        <v>339</v>
      </c>
      <c r="B81" s="17" t="s">
        <v>340</v>
      </c>
      <c r="C81" s="17" t="s">
        <v>214</v>
      </c>
    </row>
    <row r="82" spans="1:3" x14ac:dyDescent="0.2">
      <c r="A82" s="17" t="s">
        <v>341</v>
      </c>
      <c r="B82" s="17" t="s">
        <v>342</v>
      </c>
      <c r="C82" s="17" t="s">
        <v>214</v>
      </c>
    </row>
    <row r="83" spans="1:3" x14ac:dyDescent="0.2">
      <c r="A83" s="17" t="s">
        <v>343</v>
      </c>
      <c r="B83" s="17" t="s">
        <v>344</v>
      </c>
      <c r="C83" s="17" t="s">
        <v>214</v>
      </c>
    </row>
    <row r="84" spans="1:3" x14ac:dyDescent="0.2">
      <c r="A84" s="17" t="s">
        <v>345</v>
      </c>
      <c r="B84" s="17" t="s">
        <v>346</v>
      </c>
      <c r="C84" s="17" t="s">
        <v>214</v>
      </c>
    </row>
    <row r="85" spans="1:3" x14ac:dyDescent="0.2">
      <c r="A85" s="17" t="s">
        <v>347</v>
      </c>
      <c r="B85" s="17" t="s">
        <v>348</v>
      </c>
      <c r="C85" s="17" t="s">
        <v>214</v>
      </c>
    </row>
    <row r="86" spans="1:3" x14ac:dyDescent="0.2">
      <c r="A86" s="17" t="s">
        <v>349</v>
      </c>
      <c r="B86" s="17" t="s">
        <v>350</v>
      </c>
      <c r="C86" s="17" t="s">
        <v>214</v>
      </c>
    </row>
    <row r="87" spans="1:3" x14ac:dyDescent="0.2">
      <c r="A87" s="106"/>
      <c r="B87" s="19" t="s">
        <v>207</v>
      </c>
      <c r="C87" s="19" t="s">
        <v>207</v>
      </c>
    </row>
    <row r="88" spans="1:3" x14ac:dyDescent="0.2">
      <c r="A88" s="106"/>
      <c r="B88" s="19" t="s">
        <v>630</v>
      </c>
      <c r="C88" s="19" t="s">
        <v>630</v>
      </c>
    </row>
    <row r="89" spans="1:3" x14ac:dyDescent="0.2">
      <c r="A89" s="17" t="s">
        <v>351</v>
      </c>
      <c r="B89" s="17" t="s">
        <v>352</v>
      </c>
      <c r="C89" s="17" t="s">
        <v>214</v>
      </c>
    </row>
    <row r="90" spans="1:3" x14ac:dyDescent="0.2">
      <c r="A90" s="17" t="s">
        <v>353</v>
      </c>
      <c r="B90" s="17" t="s">
        <v>354</v>
      </c>
      <c r="C90" s="17" t="s">
        <v>214</v>
      </c>
    </row>
    <row r="91" spans="1:3" x14ac:dyDescent="0.2">
      <c r="A91" s="106"/>
      <c r="B91" s="19" t="s">
        <v>208</v>
      </c>
      <c r="C91" s="19" t="s">
        <v>208</v>
      </c>
    </row>
    <row r="92" spans="1:3" x14ac:dyDescent="0.2">
      <c r="A92" s="17" t="s">
        <v>355</v>
      </c>
      <c r="B92" s="17" t="s">
        <v>356</v>
      </c>
      <c r="C92" s="17" t="s">
        <v>214</v>
      </c>
    </row>
    <row r="93" spans="1:3" x14ac:dyDescent="0.2">
      <c r="A93" s="17" t="s">
        <v>357</v>
      </c>
      <c r="B93" s="17" t="s">
        <v>358</v>
      </c>
      <c r="C93" s="17" t="s">
        <v>214</v>
      </c>
    </row>
    <row r="94" spans="1:3" x14ac:dyDescent="0.2">
      <c r="A94" s="17" t="s">
        <v>359</v>
      </c>
      <c r="B94" s="17" t="s">
        <v>360</v>
      </c>
      <c r="C94" s="17" t="s">
        <v>214</v>
      </c>
    </row>
    <row r="95" spans="1:3" x14ac:dyDescent="0.2">
      <c r="A95" s="17" t="s">
        <v>361</v>
      </c>
      <c r="B95" s="17" t="s">
        <v>362</v>
      </c>
      <c r="C95" s="17" t="s">
        <v>214</v>
      </c>
    </row>
    <row r="96" spans="1:3" x14ac:dyDescent="0.2">
      <c r="A96" s="17" t="s">
        <v>363</v>
      </c>
      <c r="B96" s="17" t="s">
        <v>364</v>
      </c>
      <c r="C96" s="17" t="s">
        <v>214</v>
      </c>
    </row>
    <row r="97" spans="1:3" x14ac:dyDescent="0.2">
      <c r="A97" s="17" t="s">
        <v>365</v>
      </c>
      <c r="B97" s="17" t="s">
        <v>366</v>
      </c>
      <c r="C97" s="17" t="s">
        <v>214</v>
      </c>
    </row>
    <row r="98" spans="1:3" x14ac:dyDescent="0.2">
      <c r="A98" s="17" t="s">
        <v>367</v>
      </c>
      <c r="B98" s="17" t="s">
        <v>368</v>
      </c>
      <c r="C98" s="17" t="s">
        <v>214</v>
      </c>
    </row>
    <row r="99" spans="1:3" x14ac:dyDescent="0.2">
      <c r="A99" s="17" t="s">
        <v>369</v>
      </c>
      <c r="B99" s="17" t="s">
        <v>370</v>
      </c>
      <c r="C99" s="17" t="s">
        <v>214</v>
      </c>
    </row>
    <row r="100" spans="1:3" x14ac:dyDescent="0.2">
      <c r="A100" s="106"/>
      <c r="B100" s="19" t="s">
        <v>1800</v>
      </c>
      <c r="C100" s="19" t="s">
        <v>1800</v>
      </c>
    </row>
    <row r="101" spans="1:3" x14ac:dyDescent="0.2">
      <c r="A101" s="17" t="s">
        <v>371</v>
      </c>
      <c r="B101" s="17" t="s">
        <v>372</v>
      </c>
      <c r="C101" s="17" t="s">
        <v>214</v>
      </c>
    </row>
    <row r="102" spans="1:3" x14ac:dyDescent="0.2">
      <c r="A102" s="106"/>
      <c r="B102" s="19" t="s">
        <v>497</v>
      </c>
      <c r="C102" s="19" t="s">
        <v>497</v>
      </c>
    </row>
    <row r="103" spans="1:3" x14ac:dyDescent="0.2">
      <c r="A103" s="17" t="s">
        <v>373</v>
      </c>
      <c r="B103" s="17" t="s">
        <v>374</v>
      </c>
      <c r="C103" s="17" t="s">
        <v>214</v>
      </c>
    </row>
    <row r="104" spans="1:3" x14ac:dyDescent="0.2">
      <c r="A104" s="106"/>
      <c r="B104" s="19" t="s">
        <v>500</v>
      </c>
      <c r="C104" s="19" t="s">
        <v>500</v>
      </c>
    </row>
    <row r="105" spans="1:3" x14ac:dyDescent="0.2">
      <c r="A105" s="17" t="s">
        <v>375</v>
      </c>
      <c r="B105" s="17" t="s">
        <v>376</v>
      </c>
      <c r="C105" s="17" t="s">
        <v>214</v>
      </c>
    </row>
    <row r="106" spans="1:3" x14ac:dyDescent="0.2">
      <c r="A106" s="17" t="s">
        <v>377</v>
      </c>
      <c r="B106" s="17" t="s">
        <v>378</v>
      </c>
      <c r="C106" s="17" t="s">
        <v>214</v>
      </c>
    </row>
    <row r="107" spans="1:3" x14ac:dyDescent="0.2">
      <c r="A107" s="17" t="s">
        <v>379</v>
      </c>
      <c r="B107" s="17" t="s">
        <v>380</v>
      </c>
      <c r="C107" s="17" t="s">
        <v>214</v>
      </c>
    </row>
    <row r="108" spans="1:3" x14ac:dyDescent="0.2">
      <c r="A108" s="17" t="s">
        <v>381</v>
      </c>
      <c r="B108" s="17" t="s">
        <v>382</v>
      </c>
      <c r="C108" s="17" t="s">
        <v>214</v>
      </c>
    </row>
    <row r="109" spans="1:3" x14ac:dyDescent="0.2">
      <c r="A109" s="17" t="s">
        <v>383</v>
      </c>
      <c r="B109" s="17" t="s">
        <v>384</v>
      </c>
      <c r="C109" s="17" t="s">
        <v>214</v>
      </c>
    </row>
    <row r="110" spans="1:3" x14ac:dyDescent="0.2">
      <c r="A110" s="17" t="s">
        <v>385</v>
      </c>
      <c r="B110" s="17" t="s">
        <v>386</v>
      </c>
      <c r="C110" s="17" t="s">
        <v>214</v>
      </c>
    </row>
    <row r="111" spans="1:3" x14ac:dyDescent="0.2">
      <c r="A111" s="106"/>
      <c r="B111" s="19" t="s">
        <v>210</v>
      </c>
      <c r="C111" s="19" t="s">
        <v>210</v>
      </c>
    </row>
    <row r="112" spans="1:3" x14ac:dyDescent="0.2">
      <c r="A112" s="17" t="s">
        <v>387</v>
      </c>
      <c r="B112" s="17" t="s">
        <v>388</v>
      </c>
      <c r="C112" s="17" t="s">
        <v>214</v>
      </c>
    </row>
    <row r="113" spans="1:3" x14ac:dyDescent="0.2">
      <c r="A113" s="106"/>
      <c r="B113" s="19" t="s">
        <v>211</v>
      </c>
      <c r="C113" s="19" t="s">
        <v>211</v>
      </c>
    </row>
    <row r="114" spans="1:3" x14ac:dyDescent="0.2">
      <c r="A114" s="17" t="s">
        <v>389</v>
      </c>
      <c r="B114" s="17" t="s">
        <v>390</v>
      </c>
      <c r="C114" s="17" t="s">
        <v>214</v>
      </c>
    </row>
    <row r="115" spans="1:3" x14ac:dyDescent="0.2">
      <c r="A115" s="106"/>
      <c r="B115" s="19" t="s">
        <v>486</v>
      </c>
      <c r="C115" s="19" t="s">
        <v>486</v>
      </c>
    </row>
    <row r="116" spans="1:3" x14ac:dyDescent="0.2">
      <c r="A116" s="17" t="s">
        <v>391</v>
      </c>
      <c r="B116" s="17" t="s">
        <v>392</v>
      </c>
      <c r="C116" s="17" t="s">
        <v>214</v>
      </c>
    </row>
    <row r="117" spans="1:3" x14ac:dyDescent="0.2">
      <c r="A117" s="106"/>
      <c r="B117" s="19" t="s">
        <v>487</v>
      </c>
      <c r="C117" s="19" t="s">
        <v>487</v>
      </c>
    </row>
    <row r="118" spans="1:3" x14ac:dyDescent="0.2">
      <c r="A118" s="106"/>
      <c r="B118" s="19" t="s">
        <v>489</v>
      </c>
      <c r="C118" s="19" t="s">
        <v>489</v>
      </c>
    </row>
    <row r="119" spans="1:3" x14ac:dyDescent="0.2">
      <c r="A119" s="17" t="s">
        <v>393</v>
      </c>
      <c r="B119" s="17" t="s">
        <v>394</v>
      </c>
      <c r="C119" s="17" t="s">
        <v>214</v>
      </c>
    </row>
    <row r="120" spans="1:3" x14ac:dyDescent="0.2">
      <c r="A120" s="17" t="s">
        <v>395</v>
      </c>
      <c r="B120" s="17" t="s">
        <v>396</v>
      </c>
      <c r="C120" s="17" t="s">
        <v>214</v>
      </c>
    </row>
    <row r="121" spans="1:3" x14ac:dyDescent="0.2">
      <c r="A121" s="17" t="s">
        <v>397</v>
      </c>
      <c r="B121" s="17" t="s">
        <v>398</v>
      </c>
      <c r="C121" s="17" t="s">
        <v>214</v>
      </c>
    </row>
    <row r="122" spans="1:3" x14ac:dyDescent="0.2">
      <c r="A122" s="17" t="s">
        <v>399</v>
      </c>
      <c r="B122" s="17" t="s">
        <v>400</v>
      </c>
      <c r="C122" s="17" t="s">
        <v>214</v>
      </c>
    </row>
    <row r="123" spans="1:3" x14ac:dyDescent="0.2">
      <c r="A123" s="17" t="s">
        <v>401</v>
      </c>
      <c r="B123" s="17" t="s">
        <v>402</v>
      </c>
      <c r="C123" s="17" t="s">
        <v>214</v>
      </c>
    </row>
    <row r="124" spans="1:3" x14ac:dyDescent="0.2">
      <c r="A124" s="17" t="s">
        <v>403</v>
      </c>
      <c r="B124" s="17" t="s">
        <v>404</v>
      </c>
      <c r="C124" s="17" t="s">
        <v>214</v>
      </c>
    </row>
    <row r="125" spans="1:3" x14ac:dyDescent="0.2">
      <c r="A125" s="106"/>
      <c r="B125" s="19" t="s">
        <v>490</v>
      </c>
      <c r="C125" s="19" t="s">
        <v>490</v>
      </c>
    </row>
    <row r="126" spans="1:3" x14ac:dyDescent="0.2">
      <c r="A126" s="17" t="s">
        <v>405</v>
      </c>
      <c r="B126" s="17" t="s">
        <v>406</v>
      </c>
      <c r="C126" s="17" t="s">
        <v>214</v>
      </c>
    </row>
    <row r="127" spans="1:3" x14ac:dyDescent="0.2">
      <c r="A127" s="17" t="s">
        <v>407</v>
      </c>
      <c r="B127" s="17" t="s">
        <v>408</v>
      </c>
      <c r="C127" s="17" t="s">
        <v>214</v>
      </c>
    </row>
    <row r="128" spans="1:3" x14ac:dyDescent="0.2">
      <c r="A128" s="17" t="s">
        <v>409</v>
      </c>
      <c r="B128" s="17" t="s">
        <v>410</v>
      </c>
      <c r="C128" s="17" t="s">
        <v>214</v>
      </c>
    </row>
    <row r="129" spans="1:3" x14ac:dyDescent="0.2">
      <c r="A129" s="17" t="s">
        <v>411</v>
      </c>
      <c r="B129" s="17" t="s">
        <v>412</v>
      </c>
      <c r="C129" s="17" t="s">
        <v>214</v>
      </c>
    </row>
    <row r="130" spans="1:3" x14ac:dyDescent="0.2">
      <c r="A130" s="17" t="s">
        <v>413</v>
      </c>
      <c r="B130" s="17" t="s">
        <v>414</v>
      </c>
      <c r="C130" s="17" t="s">
        <v>214</v>
      </c>
    </row>
    <row r="131" spans="1:3" x14ac:dyDescent="0.2">
      <c r="A131" s="17" t="s">
        <v>415</v>
      </c>
      <c r="B131" s="17" t="s">
        <v>416</v>
      </c>
      <c r="C131" s="17" t="s">
        <v>214</v>
      </c>
    </row>
    <row r="132" spans="1:3" x14ac:dyDescent="0.2">
      <c r="A132" s="17" t="s">
        <v>417</v>
      </c>
      <c r="B132" s="17" t="s">
        <v>418</v>
      </c>
      <c r="C132" s="17" t="s">
        <v>214</v>
      </c>
    </row>
    <row r="133" spans="1:3" x14ac:dyDescent="0.2">
      <c r="A133" s="17" t="s">
        <v>419</v>
      </c>
      <c r="B133" s="17" t="s">
        <v>420</v>
      </c>
      <c r="C133" s="17" t="s">
        <v>214</v>
      </c>
    </row>
    <row r="134" spans="1:3" x14ac:dyDescent="0.2">
      <c r="A134" s="17" t="s">
        <v>421</v>
      </c>
      <c r="B134" s="17" t="s">
        <v>422</v>
      </c>
      <c r="C134" s="17" t="s">
        <v>214</v>
      </c>
    </row>
    <row r="135" spans="1:3" x14ac:dyDescent="0.2">
      <c r="A135" s="17" t="s">
        <v>425</v>
      </c>
      <c r="B135" s="17" t="s">
        <v>426</v>
      </c>
      <c r="C135" s="17" t="s">
        <v>214</v>
      </c>
    </row>
    <row r="136" spans="1:3" x14ac:dyDescent="0.2">
      <c r="A136" s="17" t="s">
        <v>423</v>
      </c>
      <c r="B136" s="17" t="s">
        <v>424</v>
      </c>
      <c r="C136" s="17" t="s">
        <v>214</v>
      </c>
    </row>
    <row r="137" spans="1:3" x14ac:dyDescent="0.2">
      <c r="A137" s="17" t="s">
        <v>427</v>
      </c>
      <c r="B137" s="17" t="s">
        <v>428</v>
      </c>
      <c r="C137" s="17" t="s">
        <v>214</v>
      </c>
    </row>
    <row r="138" spans="1:3" x14ac:dyDescent="0.2">
      <c r="A138" s="17" t="s">
        <v>429</v>
      </c>
      <c r="B138" s="17" t="s">
        <v>430</v>
      </c>
      <c r="C138" s="17" t="s">
        <v>214</v>
      </c>
    </row>
    <row r="139" spans="1:3" x14ac:dyDescent="0.2">
      <c r="A139" s="17" t="s">
        <v>431</v>
      </c>
      <c r="B139" s="17" t="s">
        <v>432</v>
      </c>
      <c r="C139" s="17" t="s">
        <v>214</v>
      </c>
    </row>
    <row r="140" spans="1:3" x14ac:dyDescent="0.2">
      <c r="A140" s="106"/>
      <c r="B140" s="19" t="s">
        <v>492</v>
      </c>
      <c r="C140" s="19" t="s">
        <v>492</v>
      </c>
    </row>
    <row r="141" spans="1:3" x14ac:dyDescent="0.2">
      <c r="A141" s="106"/>
      <c r="B141" s="19" t="s">
        <v>493</v>
      </c>
      <c r="C141" s="19" t="s">
        <v>493</v>
      </c>
    </row>
    <row r="142" spans="1:3" x14ac:dyDescent="0.2">
      <c r="A142" s="106"/>
      <c r="B142" s="19" t="s">
        <v>494</v>
      </c>
      <c r="C142" s="19" t="s">
        <v>494</v>
      </c>
    </row>
    <row r="143" spans="1:3" x14ac:dyDescent="0.2">
      <c r="A143" s="106"/>
      <c r="B143" s="19" t="s">
        <v>491</v>
      </c>
      <c r="C143" s="19" t="s">
        <v>491</v>
      </c>
    </row>
    <row r="144" spans="1:3" x14ac:dyDescent="0.2">
      <c r="A144" s="17" t="s">
        <v>433</v>
      </c>
      <c r="B144" s="17" t="s">
        <v>434</v>
      </c>
      <c r="C144" s="17" t="s">
        <v>214</v>
      </c>
    </row>
    <row r="145" spans="1:3" x14ac:dyDescent="0.2">
      <c r="A145" s="17" t="s">
        <v>435</v>
      </c>
      <c r="B145" s="17" t="s">
        <v>436</v>
      </c>
      <c r="C145" s="17" t="s">
        <v>214</v>
      </c>
    </row>
    <row r="146" spans="1:3" x14ac:dyDescent="0.2">
      <c r="A146" s="17" t="s">
        <v>437</v>
      </c>
      <c r="B146" s="17" t="s">
        <v>438</v>
      </c>
      <c r="C146" s="17" t="s">
        <v>214</v>
      </c>
    </row>
    <row r="147" spans="1:3" x14ac:dyDescent="0.2">
      <c r="A147" s="106"/>
      <c r="B147" s="19" t="s">
        <v>495</v>
      </c>
      <c r="C147" s="19" t="s">
        <v>495</v>
      </c>
    </row>
    <row r="148" spans="1:3" x14ac:dyDescent="0.2">
      <c r="A148" s="17" t="s">
        <v>439</v>
      </c>
      <c r="B148" s="17" t="s">
        <v>440</v>
      </c>
      <c r="C148" s="17" t="s">
        <v>214</v>
      </c>
    </row>
    <row r="149" spans="1:3" x14ac:dyDescent="0.2">
      <c r="A149" s="17" t="s">
        <v>441</v>
      </c>
      <c r="B149" s="17" t="s">
        <v>442</v>
      </c>
      <c r="C149" s="17" t="s">
        <v>214</v>
      </c>
    </row>
    <row r="150" spans="1:3" x14ac:dyDescent="0.2">
      <c r="A150" s="17" t="s">
        <v>443</v>
      </c>
      <c r="B150" s="17" t="s">
        <v>444</v>
      </c>
      <c r="C150" s="17" t="s">
        <v>214</v>
      </c>
    </row>
    <row r="151" spans="1:3" x14ac:dyDescent="0.2">
      <c r="A151" s="17" t="s">
        <v>445</v>
      </c>
      <c r="B151" s="17" t="s">
        <v>446</v>
      </c>
      <c r="C151" s="17" t="s">
        <v>214</v>
      </c>
    </row>
    <row r="152" spans="1:3" x14ac:dyDescent="0.2">
      <c r="A152" s="17" t="s">
        <v>447</v>
      </c>
      <c r="B152" s="17" t="s">
        <v>448</v>
      </c>
      <c r="C152" s="17" t="s">
        <v>214</v>
      </c>
    </row>
    <row r="153" spans="1:3" x14ac:dyDescent="0.2">
      <c r="A153" s="17" t="s">
        <v>449</v>
      </c>
      <c r="B153" s="17" t="s">
        <v>450</v>
      </c>
      <c r="C153" s="17" t="s">
        <v>214</v>
      </c>
    </row>
    <row r="154" spans="1:3" x14ac:dyDescent="0.2">
      <c r="A154" s="17" t="s">
        <v>451</v>
      </c>
      <c r="B154" s="17" t="s">
        <v>452</v>
      </c>
      <c r="C154" s="17" t="s">
        <v>214</v>
      </c>
    </row>
    <row r="155" spans="1:3" x14ac:dyDescent="0.2">
      <c r="A155" s="17" t="s">
        <v>453</v>
      </c>
      <c r="B155" s="17" t="s">
        <v>454</v>
      </c>
      <c r="C155" s="17" t="s">
        <v>214</v>
      </c>
    </row>
    <row r="156" spans="1:3" x14ac:dyDescent="0.2">
      <c r="A156" s="17" t="s">
        <v>455</v>
      </c>
      <c r="B156" s="17" t="s">
        <v>456</v>
      </c>
      <c r="C156" s="17" t="s">
        <v>214</v>
      </c>
    </row>
    <row r="157" spans="1:3" x14ac:dyDescent="0.2">
      <c r="A157" s="17" t="s">
        <v>457</v>
      </c>
      <c r="B157" s="17" t="s">
        <v>458</v>
      </c>
      <c r="C157" s="17" t="s">
        <v>214</v>
      </c>
    </row>
    <row r="158" spans="1:3" x14ac:dyDescent="0.2">
      <c r="A158" s="17" t="s">
        <v>459</v>
      </c>
      <c r="B158" s="17" t="s">
        <v>460</v>
      </c>
      <c r="C158" s="17" t="s">
        <v>214</v>
      </c>
    </row>
    <row r="159" spans="1:3" x14ac:dyDescent="0.2">
      <c r="A159" s="17" t="s">
        <v>461</v>
      </c>
      <c r="B159" s="17" t="s">
        <v>462</v>
      </c>
      <c r="C159" s="17" t="s">
        <v>214</v>
      </c>
    </row>
    <row r="160" spans="1:3" x14ac:dyDescent="0.2">
      <c r="A160" s="106"/>
      <c r="B160" s="19" t="s">
        <v>496</v>
      </c>
      <c r="C160" s="19" t="s">
        <v>496</v>
      </c>
    </row>
    <row r="161" spans="1:3" x14ac:dyDescent="0.2">
      <c r="A161" s="17" t="s">
        <v>463</v>
      </c>
      <c r="B161" s="17" t="s">
        <v>464</v>
      </c>
      <c r="C161" s="17" t="s">
        <v>214</v>
      </c>
    </row>
    <row r="162" spans="1:3" x14ac:dyDescent="0.2">
      <c r="A162" s="17" t="s">
        <v>465</v>
      </c>
      <c r="B162" s="17" t="s">
        <v>466</v>
      </c>
      <c r="C162" s="17" t="s">
        <v>214</v>
      </c>
    </row>
    <row r="163" spans="1:3" x14ac:dyDescent="0.2">
      <c r="A163" s="17" t="s">
        <v>467</v>
      </c>
      <c r="B163" s="17" t="s">
        <v>468</v>
      </c>
      <c r="C163" s="17" t="s">
        <v>214</v>
      </c>
    </row>
    <row r="164" spans="1:3" x14ac:dyDescent="0.2">
      <c r="A164" s="17" t="s">
        <v>469</v>
      </c>
      <c r="B164" s="17" t="s">
        <v>470</v>
      </c>
      <c r="C164" s="17" t="s">
        <v>214</v>
      </c>
    </row>
    <row r="165" spans="1:3" x14ac:dyDescent="0.2">
      <c r="A165" s="17" t="s">
        <v>1935</v>
      </c>
      <c r="B165" s="17" t="s">
        <v>1936</v>
      </c>
      <c r="C165" s="17" t="s">
        <v>214</v>
      </c>
    </row>
    <row r="166" spans="1:3" x14ac:dyDescent="0.2">
      <c r="A166" s="17" t="s">
        <v>1941</v>
      </c>
      <c r="B166" s="17" t="s">
        <v>1942</v>
      </c>
      <c r="C166" s="17" t="s">
        <v>214</v>
      </c>
    </row>
    <row r="167" spans="1:3" x14ac:dyDescent="0.2">
      <c r="A167" s="17" t="s">
        <v>471</v>
      </c>
      <c r="B167" s="17" t="s">
        <v>472</v>
      </c>
      <c r="C167" s="17" t="s">
        <v>214</v>
      </c>
    </row>
    <row r="168" spans="1:3" x14ac:dyDescent="0.2">
      <c r="A168" s="17" t="s">
        <v>1928</v>
      </c>
      <c r="B168" s="17" t="s">
        <v>1929</v>
      </c>
      <c r="C168" s="17" t="s">
        <v>214</v>
      </c>
    </row>
    <row r="169" spans="1:3" x14ac:dyDescent="0.2">
      <c r="A169" s="17" t="s">
        <v>1930</v>
      </c>
      <c r="B169" s="17" t="s">
        <v>1931</v>
      </c>
      <c r="C169" s="17" t="s">
        <v>214</v>
      </c>
    </row>
    <row r="170" spans="1:3" x14ac:dyDescent="0.2">
      <c r="A170" s="106"/>
      <c r="B170" s="19" t="s">
        <v>498</v>
      </c>
      <c r="C170" s="19" t="s">
        <v>498</v>
      </c>
    </row>
    <row r="171" spans="1:3" x14ac:dyDescent="0.2">
      <c r="A171" s="17" t="s">
        <v>1932</v>
      </c>
      <c r="B171" s="17" t="s">
        <v>1934</v>
      </c>
      <c r="C171" s="17" t="s">
        <v>214</v>
      </c>
    </row>
    <row r="172" spans="1:3" x14ac:dyDescent="0.2">
      <c r="A172" s="17" t="s">
        <v>1937</v>
      </c>
      <c r="B172" s="17" t="s">
        <v>1938</v>
      </c>
      <c r="C172" s="17" t="s">
        <v>214</v>
      </c>
    </row>
    <row r="173" spans="1:3" x14ac:dyDescent="0.2">
      <c r="A173" s="17" t="s">
        <v>1939</v>
      </c>
      <c r="B173" s="17" t="s">
        <v>1940</v>
      </c>
      <c r="C173" s="17" t="s">
        <v>214</v>
      </c>
    </row>
    <row r="174" spans="1:3" x14ac:dyDescent="0.2">
      <c r="A174" s="106"/>
      <c r="B174" s="19" t="s">
        <v>499</v>
      </c>
      <c r="C174" s="19" t="s">
        <v>499</v>
      </c>
    </row>
    <row r="175" spans="1:3" x14ac:dyDescent="0.2">
      <c r="A175" s="106"/>
      <c r="B175" s="19" t="s">
        <v>501</v>
      </c>
      <c r="C175" s="19" t="s">
        <v>501</v>
      </c>
    </row>
    <row r="176" spans="1:3" x14ac:dyDescent="0.2">
      <c r="A176" s="17" t="s">
        <v>1943</v>
      </c>
      <c r="B176" s="17" t="s">
        <v>1944</v>
      </c>
      <c r="C176" s="17" t="s">
        <v>214</v>
      </c>
    </row>
    <row r="177" spans="1:3" x14ac:dyDescent="0.2">
      <c r="B177" s="19" t="s">
        <v>502</v>
      </c>
      <c r="C177" s="19" t="s">
        <v>502</v>
      </c>
    </row>
    <row r="178" spans="1:3" x14ac:dyDescent="0.2">
      <c r="A178" s="105" t="s">
        <v>1945</v>
      </c>
      <c r="B178" s="17" t="s">
        <v>1946</v>
      </c>
      <c r="C178" s="17" t="s">
        <v>214</v>
      </c>
    </row>
    <row r="179" spans="1:3" x14ac:dyDescent="0.2">
      <c r="A179" s="105" t="s">
        <v>1947</v>
      </c>
      <c r="B179" s="17" t="s">
        <v>1948</v>
      </c>
      <c r="C179" s="17" t="s">
        <v>214</v>
      </c>
    </row>
    <row r="180" spans="1:3" x14ac:dyDescent="0.2">
      <c r="A180" s="105" t="s">
        <v>1949</v>
      </c>
      <c r="B180" s="17" t="s">
        <v>1950</v>
      </c>
      <c r="C180" s="17" t="s">
        <v>214</v>
      </c>
    </row>
    <row r="181" spans="1:3" x14ac:dyDescent="0.2">
      <c r="B181" s="19" t="s">
        <v>503</v>
      </c>
      <c r="C181" s="19" t="s">
        <v>503</v>
      </c>
    </row>
    <row r="182" spans="1:3" x14ac:dyDescent="0.2">
      <c r="A182" s="105" t="s">
        <v>1951</v>
      </c>
      <c r="B182" s="17" t="s">
        <v>1952</v>
      </c>
      <c r="C182" s="17" t="s">
        <v>214</v>
      </c>
    </row>
    <row r="183" spans="1:3" x14ac:dyDescent="0.2">
      <c r="B183" s="19" t="s">
        <v>504</v>
      </c>
      <c r="C183" s="19" t="s">
        <v>504</v>
      </c>
    </row>
    <row r="184" spans="1:3" x14ac:dyDescent="0.2">
      <c r="A184" s="105" t="s">
        <v>1953</v>
      </c>
      <c r="B184" s="17" t="s">
        <v>1954</v>
      </c>
      <c r="C184" s="17" t="s">
        <v>214</v>
      </c>
    </row>
    <row r="185" spans="1:3" x14ac:dyDescent="0.2">
      <c r="A185" s="105" t="s">
        <v>1955</v>
      </c>
      <c r="B185" s="17" t="s">
        <v>1956</v>
      </c>
      <c r="C185" s="17" t="s">
        <v>214</v>
      </c>
    </row>
    <row r="186" spans="1:3" x14ac:dyDescent="0.2">
      <c r="B186" s="19" t="s">
        <v>488</v>
      </c>
      <c r="C186" s="19" t="s">
        <v>488</v>
      </c>
    </row>
    <row r="187" spans="1:3" x14ac:dyDescent="0.2">
      <c r="A187" s="105" t="s">
        <v>1957</v>
      </c>
      <c r="B187" s="17" t="s">
        <v>1958</v>
      </c>
      <c r="C187" s="17" t="s">
        <v>214</v>
      </c>
    </row>
    <row r="188" spans="1:3" x14ac:dyDescent="0.2">
      <c r="A188" s="105" t="s">
        <v>1963</v>
      </c>
      <c r="B188" s="17" t="s">
        <v>1964</v>
      </c>
      <c r="C188" s="17" t="s">
        <v>214</v>
      </c>
    </row>
    <row r="189" spans="1:3" x14ac:dyDescent="0.2">
      <c r="A189" s="105" t="s">
        <v>1959</v>
      </c>
      <c r="B189" s="17" t="s">
        <v>1960</v>
      </c>
      <c r="C189" s="17" t="s">
        <v>214</v>
      </c>
    </row>
    <row r="190" spans="1:3" x14ac:dyDescent="0.2">
      <c r="A190" s="105" t="s">
        <v>1961</v>
      </c>
      <c r="B190" s="17" t="s">
        <v>1962</v>
      </c>
      <c r="C190" s="17" t="s">
        <v>214</v>
      </c>
    </row>
    <row r="191" spans="1:3" x14ac:dyDescent="0.2">
      <c r="A191" s="105" t="s">
        <v>1965</v>
      </c>
      <c r="B191" s="17" t="s">
        <v>1966</v>
      </c>
      <c r="C191" s="17" t="s">
        <v>214</v>
      </c>
    </row>
    <row r="192" spans="1:3" x14ac:dyDescent="0.2">
      <c r="A192" s="105" t="s">
        <v>1967</v>
      </c>
      <c r="B192" s="17" t="s">
        <v>1968</v>
      </c>
      <c r="C192" s="17" t="s">
        <v>214</v>
      </c>
    </row>
    <row r="193" spans="1:3" x14ac:dyDescent="0.2">
      <c r="A193" s="105" t="s">
        <v>1969</v>
      </c>
      <c r="B193" s="17" t="s">
        <v>1970</v>
      </c>
      <c r="C193" s="17" t="s">
        <v>214</v>
      </c>
    </row>
    <row r="194" spans="1:3" x14ac:dyDescent="0.2">
      <c r="A194" s="105" t="s">
        <v>1971</v>
      </c>
      <c r="B194" s="17" t="s">
        <v>1972</v>
      </c>
      <c r="C194" s="17" t="s">
        <v>214</v>
      </c>
    </row>
    <row r="195" spans="1:3" x14ac:dyDescent="0.2">
      <c r="A195" s="105" t="s">
        <v>1973</v>
      </c>
      <c r="B195" s="17" t="s">
        <v>1974</v>
      </c>
      <c r="C195" s="17" t="s">
        <v>214</v>
      </c>
    </row>
    <row r="196" spans="1:3" x14ac:dyDescent="0.2">
      <c r="A196" s="105" t="s">
        <v>1975</v>
      </c>
      <c r="B196" s="17" t="s">
        <v>1976</v>
      </c>
      <c r="C196" s="17" t="s">
        <v>214</v>
      </c>
    </row>
    <row r="197" spans="1:3" x14ac:dyDescent="0.2">
      <c r="B197" s="19" t="s">
        <v>527</v>
      </c>
      <c r="C197" s="19" t="s">
        <v>527</v>
      </c>
    </row>
    <row r="198" spans="1:3" x14ac:dyDescent="0.2">
      <c r="A198" s="105" t="s">
        <v>1977</v>
      </c>
      <c r="B198" s="17" t="s">
        <v>1978</v>
      </c>
      <c r="C198" s="17" t="s">
        <v>214</v>
      </c>
    </row>
    <row r="199" spans="1:3" x14ac:dyDescent="0.2">
      <c r="B199" s="19" t="s">
        <v>528</v>
      </c>
      <c r="C199" s="19" t="s">
        <v>528</v>
      </c>
    </row>
    <row r="200" spans="1:3" x14ac:dyDescent="0.2">
      <c r="A200" s="105" t="s">
        <v>1979</v>
      </c>
      <c r="B200" s="17" t="s">
        <v>1980</v>
      </c>
      <c r="C200" s="17" t="s">
        <v>214</v>
      </c>
    </row>
    <row r="201" spans="1:3" x14ac:dyDescent="0.2">
      <c r="A201" s="105" t="s">
        <v>1981</v>
      </c>
      <c r="B201" s="17" t="s">
        <v>1982</v>
      </c>
      <c r="C201" s="17" t="s">
        <v>214</v>
      </c>
    </row>
    <row r="202" spans="1:3" x14ac:dyDescent="0.2">
      <c r="A202" s="105" t="s">
        <v>1983</v>
      </c>
      <c r="B202" s="17" t="s">
        <v>1984</v>
      </c>
      <c r="C202" s="17" t="s">
        <v>214</v>
      </c>
    </row>
    <row r="203" spans="1:3" x14ac:dyDescent="0.2">
      <c r="A203" s="105" t="s">
        <v>1985</v>
      </c>
      <c r="B203" s="17" t="s">
        <v>1986</v>
      </c>
      <c r="C203" s="17" t="s">
        <v>214</v>
      </c>
    </row>
    <row r="204" spans="1:3" x14ac:dyDescent="0.2">
      <c r="A204" s="105" t="s">
        <v>1987</v>
      </c>
      <c r="B204" s="17" t="s">
        <v>1988</v>
      </c>
      <c r="C204" s="17" t="s">
        <v>214</v>
      </c>
    </row>
    <row r="205" spans="1:3" x14ac:dyDescent="0.2">
      <c r="A205" s="105" t="s">
        <v>1989</v>
      </c>
      <c r="B205" s="17" t="s">
        <v>1990</v>
      </c>
      <c r="C205" s="17" t="s">
        <v>214</v>
      </c>
    </row>
    <row r="206" spans="1:3" x14ac:dyDescent="0.2">
      <c r="A206" s="105" t="s">
        <v>1991</v>
      </c>
      <c r="B206" s="17" t="s">
        <v>1992</v>
      </c>
      <c r="C206" s="17" t="s">
        <v>214</v>
      </c>
    </row>
    <row r="207" spans="1:3" x14ac:dyDescent="0.2">
      <c r="A207" s="105" t="s">
        <v>1993</v>
      </c>
      <c r="B207" s="17" t="s">
        <v>1994</v>
      </c>
      <c r="C207" s="17" t="s">
        <v>214</v>
      </c>
    </row>
    <row r="208" spans="1:3" x14ac:dyDescent="0.2">
      <c r="A208" s="105" t="s">
        <v>1995</v>
      </c>
      <c r="B208" s="17" t="s">
        <v>1996</v>
      </c>
      <c r="C208" s="17" t="s">
        <v>214</v>
      </c>
    </row>
    <row r="209" spans="1:3" x14ac:dyDescent="0.2">
      <c r="A209" s="105" t="s">
        <v>1997</v>
      </c>
      <c r="B209" s="17" t="s">
        <v>1998</v>
      </c>
      <c r="C209" s="17" t="s">
        <v>214</v>
      </c>
    </row>
    <row r="210" spans="1:3" x14ac:dyDescent="0.2">
      <c r="A210" s="105" t="s">
        <v>1999</v>
      </c>
      <c r="B210" s="17" t="s">
        <v>2000</v>
      </c>
      <c r="C210" s="17" t="s">
        <v>214</v>
      </c>
    </row>
    <row r="211" spans="1:3" x14ac:dyDescent="0.2">
      <c r="A211" s="105" t="s">
        <v>2001</v>
      </c>
      <c r="B211" s="17" t="s">
        <v>2002</v>
      </c>
      <c r="C211" s="17" t="s">
        <v>214</v>
      </c>
    </row>
    <row r="212" spans="1:3" x14ac:dyDescent="0.2">
      <c r="A212" s="105" t="s">
        <v>2003</v>
      </c>
      <c r="B212" s="17" t="s">
        <v>2004</v>
      </c>
      <c r="C212" s="17" t="s">
        <v>214</v>
      </c>
    </row>
    <row r="213" spans="1:3" x14ac:dyDescent="0.2">
      <c r="A213" s="105" t="s">
        <v>2005</v>
      </c>
      <c r="B213" s="17" t="s">
        <v>473</v>
      </c>
      <c r="C213" s="17" t="s">
        <v>214</v>
      </c>
    </row>
    <row r="214" spans="1:3" x14ac:dyDescent="0.2">
      <c r="A214" s="105" t="s">
        <v>474</v>
      </c>
      <c r="B214" s="17" t="s">
        <v>475</v>
      </c>
      <c r="C214" s="17" t="s">
        <v>214</v>
      </c>
    </row>
    <row r="215" spans="1:3" x14ac:dyDescent="0.2">
      <c r="A215" s="105" t="s">
        <v>476</v>
      </c>
      <c r="B215" s="17" t="s">
        <v>477</v>
      </c>
      <c r="C215" s="17" t="s">
        <v>214</v>
      </c>
    </row>
    <row r="216" spans="1:3" x14ac:dyDescent="0.2">
      <c r="A216" s="105" t="s">
        <v>478</v>
      </c>
      <c r="B216" s="17" t="s">
        <v>479</v>
      </c>
      <c r="C216" s="17" t="s">
        <v>214</v>
      </c>
    </row>
    <row r="217" spans="1:3" x14ac:dyDescent="0.2">
      <c r="B217" s="19" t="s">
        <v>1740</v>
      </c>
      <c r="C217" s="19" t="s">
        <v>1740</v>
      </c>
    </row>
    <row r="218" spans="1:3" x14ac:dyDescent="0.2">
      <c r="B218" s="19" t="s">
        <v>530</v>
      </c>
      <c r="C218" s="19" t="s">
        <v>530</v>
      </c>
    </row>
    <row r="219" spans="1:3" x14ac:dyDescent="0.2">
      <c r="B219" s="19" t="s">
        <v>531</v>
      </c>
      <c r="C219" s="19" t="s">
        <v>531</v>
      </c>
    </row>
    <row r="220" spans="1:3" x14ac:dyDescent="0.2">
      <c r="A220" s="105" t="s">
        <v>480</v>
      </c>
      <c r="B220" s="17" t="s">
        <v>481</v>
      </c>
      <c r="C220" s="17" t="s">
        <v>214</v>
      </c>
    </row>
    <row r="221" spans="1:3" x14ac:dyDescent="0.2">
      <c r="A221" s="105" t="s">
        <v>482</v>
      </c>
      <c r="B221" s="17" t="s">
        <v>483</v>
      </c>
      <c r="C221" s="17" t="s">
        <v>214</v>
      </c>
    </row>
    <row r="222" spans="1:3" x14ac:dyDescent="0.2">
      <c r="B222" s="134" t="s">
        <v>595</v>
      </c>
      <c r="C222" s="134" t="s">
        <v>596</v>
      </c>
    </row>
    <row r="223" spans="1:3" x14ac:dyDescent="0.2">
      <c r="A223" s="105" t="s">
        <v>484</v>
      </c>
      <c r="B223" s="17" t="s">
        <v>485</v>
      </c>
      <c r="C223" s="17" t="s">
        <v>214</v>
      </c>
    </row>
  </sheetData>
  <autoFilter ref="A1:C223" xr:uid="{00000000-0009-0000-0000-000006000000}"/>
  <phoneticPr fontId="3" type="noConversion"/>
  <dataValidations count="1">
    <dataValidation type="list" allowBlank="1" showInputMessage="1" showErrorMessage="1" sqref="B177:C221 B223:C223" xr:uid="{00000000-0002-0000-0600-000000000000}">
      <formula1>municipio</formula1>
    </dataValidation>
  </dataValidations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E2513"/>
  <sheetViews>
    <sheetView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D2514" sqref="D2514"/>
    </sheetView>
  </sheetViews>
  <sheetFormatPr baseColWidth="10" defaultRowHeight="12.75" x14ac:dyDescent="0.2"/>
  <cols>
    <col min="1" max="1" width="23.140625" customWidth="1"/>
    <col min="2" max="2" width="36.28515625" bestFit="1" customWidth="1"/>
    <col min="3" max="3" width="36.28515625" customWidth="1"/>
    <col min="4" max="4" width="9.85546875" bestFit="1" customWidth="1"/>
  </cols>
  <sheetData>
    <row r="1" spans="1:5" x14ac:dyDescent="0.2">
      <c r="A1" s="18" t="s">
        <v>523</v>
      </c>
      <c r="B1" s="18" t="s">
        <v>524</v>
      </c>
      <c r="C1" s="18" t="s">
        <v>525</v>
      </c>
      <c r="D1" s="18" t="s">
        <v>522</v>
      </c>
      <c r="E1" s="104" t="s">
        <v>1737</v>
      </c>
    </row>
    <row r="2" spans="1:5" x14ac:dyDescent="0.2">
      <c r="A2" s="19" t="s">
        <v>213</v>
      </c>
      <c r="B2" s="19" t="s">
        <v>390</v>
      </c>
      <c r="C2" s="19" t="str">
        <f t="shared" ref="C2:C65" si="0">CONCATENATE(A2,"-hasta-",B2)</f>
        <v>Ábalos-hasta-Logroño</v>
      </c>
      <c r="D2" s="20">
        <v>30</v>
      </c>
      <c r="E2" t="str">
        <f>VLOOKUP(A2,Municipios!$B$2:$B$223,1,FALSE)</f>
        <v>Ábalos</v>
      </c>
    </row>
    <row r="3" spans="1:5" x14ac:dyDescent="0.2">
      <c r="A3" s="19" t="s">
        <v>216</v>
      </c>
      <c r="B3" s="19" t="s">
        <v>390</v>
      </c>
      <c r="C3" s="19" t="str">
        <f t="shared" si="0"/>
        <v>Agoncillo-hasta-Logroño</v>
      </c>
      <c r="D3" s="20">
        <v>14</v>
      </c>
      <c r="E3" t="str">
        <f>VLOOKUP(A3,Municipios!$B$2:$B$223,1,FALSE)</f>
        <v>Agoncillo</v>
      </c>
    </row>
    <row r="4" spans="1:5" x14ac:dyDescent="0.2">
      <c r="A4" s="19" t="s">
        <v>218</v>
      </c>
      <c r="B4" s="19" t="s">
        <v>390</v>
      </c>
      <c r="C4" s="19" t="str">
        <f t="shared" si="0"/>
        <v>Aguilar del Río Alhama-hasta-Logroño</v>
      </c>
      <c r="D4" s="20">
        <v>93</v>
      </c>
      <c r="E4" t="str">
        <f>VLOOKUP(A4,Municipios!$B$2:$B$223,1,FALSE)</f>
        <v>Aguilar del Río Alhama</v>
      </c>
    </row>
    <row r="5" spans="1:5" x14ac:dyDescent="0.2">
      <c r="A5" s="19" t="s">
        <v>220</v>
      </c>
      <c r="B5" s="19" t="s">
        <v>390</v>
      </c>
      <c r="C5" s="19" t="str">
        <f t="shared" si="0"/>
        <v>Ajamil-hasta-Logroño</v>
      </c>
      <c r="D5" s="20">
        <v>46</v>
      </c>
      <c r="E5" t="str">
        <f>VLOOKUP(A5,Municipios!$B$2:$B$223,1,FALSE)</f>
        <v>Ajamil</v>
      </c>
    </row>
    <row r="6" spans="1:5" x14ac:dyDescent="0.2">
      <c r="A6" s="19" t="s">
        <v>222</v>
      </c>
      <c r="B6" s="19" t="s">
        <v>390</v>
      </c>
      <c r="C6" s="19" t="str">
        <f t="shared" si="0"/>
        <v>Albelda de Iregua-hasta-Logroño</v>
      </c>
      <c r="D6" s="20">
        <v>14</v>
      </c>
      <c r="E6" t="str">
        <f>VLOOKUP(A6,Municipios!$B$2:$B$223,1,FALSE)</f>
        <v>Albelda de Iregua</v>
      </c>
    </row>
    <row r="7" spans="1:5" x14ac:dyDescent="0.2">
      <c r="A7" s="19" t="s">
        <v>224</v>
      </c>
      <c r="B7" s="19" t="s">
        <v>390</v>
      </c>
      <c r="C7" s="19" t="str">
        <f t="shared" si="0"/>
        <v>Alberite-hasta-Logroño</v>
      </c>
      <c r="D7" s="20">
        <v>8</v>
      </c>
      <c r="E7" t="str">
        <f>VLOOKUP(A7,Municipios!$B$2:$B$223,1,FALSE)</f>
        <v>Alberite</v>
      </c>
    </row>
    <row r="8" spans="1:5" x14ac:dyDescent="0.2">
      <c r="A8" s="19" t="s">
        <v>226</v>
      </c>
      <c r="B8" s="19" t="s">
        <v>390</v>
      </c>
      <c r="C8" s="19" t="str">
        <f t="shared" si="0"/>
        <v>Alcanadre-hasta-Logroño</v>
      </c>
      <c r="D8" s="20">
        <v>31</v>
      </c>
      <c r="E8" t="str">
        <f>VLOOKUP(A8,Municipios!$B$2:$B$223,1,FALSE)</f>
        <v>Alcanadre</v>
      </c>
    </row>
    <row r="9" spans="1:5" x14ac:dyDescent="0.2">
      <c r="A9" s="19" t="s">
        <v>228</v>
      </c>
      <c r="B9" s="19" t="s">
        <v>390</v>
      </c>
      <c r="C9" s="19" t="str">
        <f t="shared" si="0"/>
        <v>Aldeanueva de Ebro-hasta-Logroño</v>
      </c>
      <c r="D9" s="20">
        <v>58</v>
      </c>
      <c r="E9" t="str">
        <f>VLOOKUP(A9,Municipios!$B$2:$B$223,1,FALSE)</f>
        <v>Aldeanueva de Ebro</v>
      </c>
    </row>
    <row r="10" spans="1:5" x14ac:dyDescent="0.2">
      <c r="A10" s="19" t="s">
        <v>230</v>
      </c>
      <c r="B10" s="19" t="s">
        <v>390</v>
      </c>
      <c r="C10" s="19" t="str">
        <f t="shared" si="0"/>
        <v>Alesanco-hasta-Logroño</v>
      </c>
      <c r="D10" s="20">
        <v>36</v>
      </c>
      <c r="E10" t="str">
        <f>VLOOKUP(A10,Municipios!$B$2:$B$223,1,FALSE)</f>
        <v>Alesanco</v>
      </c>
    </row>
    <row r="11" spans="1:5" x14ac:dyDescent="0.2">
      <c r="A11" s="19" t="s">
        <v>232</v>
      </c>
      <c r="B11" s="19" t="s">
        <v>390</v>
      </c>
      <c r="C11" s="19" t="str">
        <f t="shared" si="0"/>
        <v>Alesón-hasta-Logroño</v>
      </c>
      <c r="D11" s="20">
        <v>24</v>
      </c>
      <c r="E11" t="str">
        <f>VLOOKUP(A11,Municipios!$B$2:$B$223,1,FALSE)</f>
        <v>Alesón</v>
      </c>
    </row>
    <row r="12" spans="1:5" x14ac:dyDescent="0.2">
      <c r="A12" s="19" t="s">
        <v>234</v>
      </c>
      <c r="B12" s="19" t="s">
        <v>390</v>
      </c>
      <c r="C12" s="19" t="str">
        <f t="shared" si="0"/>
        <v>Alfaro-hasta-Logroño</v>
      </c>
      <c r="D12" s="20">
        <v>71</v>
      </c>
      <c r="E12" t="str">
        <f>VLOOKUP(A12,Municipios!$B$2:$B$223,1,FALSE)</f>
        <v>Alfaro</v>
      </c>
    </row>
    <row r="13" spans="1:5" x14ac:dyDescent="0.2">
      <c r="A13" s="19" t="s">
        <v>236</v>
      </c>
      <c r="B13" s="19" t="s">
        <v>390</v>
      </c>
      <c r="C13" s="19" t="str">
        <f t="shared" si="0"/>
        <v>Almarza de Cameros-hasta-Logroño</v>
      </c>
      <c r="D13" s="20">
        <v>40</v>
      </c>
      <c r="E13" t="str">
        <f>VLOOKUP(A13,Municipios!$B$2:$B$223,1,FALSE)</f>
        <v>Almarza de Cameros</v>
      </c>
    </row>
    <row r="14" spans="1:5" x14ac:dyDescent="0.2">
      <c r="A14" s="19" t="s">
        <v>238</v>
      </c>
      <c r="B14" s="19" t="s">
        <v>390</v>
      </c>
      <c r="C14" s="19" t="str">
        <f t="shared" si="0"/>
        <v>Anguciana-hasta-Logroño</v>
      </c>
      <c r="D14" s="20">
        <v>47</v>
      </c>
      <c r="E14" t="str">
        <f>VLOOKUP(A14,Municipios!$B$2:$B$223,1,FALSE)</f>
        <v>Anguciana</v>
      </c>
    </row>
    <row r="15" spans="1:5" x14ac:dyDescent="0.2">
      <c r="A15" s="19" t="s">
        <v>240</v>
      </c>
      <c r="B15" s="19" t="s">
        <v>390</v>
      </c>
      <c r="C15" s="19" t="str">
        <f t="shared" si="0"/>
        <v>Anguiano-hasta-Logroño</v>
      </c>
      <c r="D15" s="20">
        <v>44</v>
      </c>
      <c r="E15" t="str">
        <f>VLOOKUP(A15,Municipios!$B$2:$B$223,1,FALSE)</f>
        <v>Anguiano</v>
      </c>
    </row>
    <row r="16" spans="1:5" x14ac:dyDescent="0.2">
      <c r="A16" s="19" t="s">
        <v>242</v>
      </c>
      <c r="B16" s="19" t="s">
        <v>390</v>
      </c>
      <c r="C16" s="19" t="str">
        <f t="shared" si="0"/>
        <v>Arenzana de Abajo-hasta-Logroño</v>
      </c>
      <c r="D16" s="20">
        <v>28</v>
      </c>
      <c r="E16" t="str">
        <f>VLOOKUP(A16,Municipios!$B$2:$B$223,1,FALSE)</f>
        <v>Arenzana de Abajo</v>
      </c>
    </row>
    <row r="17" spans="1:5" x14ac:dyDescent="0.2">
      <c r="A17" s="19" t="s">
        <v>244</v>
      </c>
      <c r="B17" s="19" t="s">
        <v>390</v>
      </c>
      <c r="C17" s="19" t="str">
        <f t="shared" si="0"/>
        <v>Arenzana de Arriba-hasta-Logroño</v>
      </c>
      <c r="D17" s="20">
        <v>28</v>
      </c>
      <c r="E17" t="str">
        <f>VLOOKUP(A17,Municipios!$B$2:$B$223,1,FALSE)</f>
        <v>Arenzana de Arriba</v>
      </c>
    </row>
    <row r="18" spans="1:5" x14ac:dyDescent="0.2">
      <c r="A18" s="19" t="s">
        <v>246</v>
      </c>
      <c r="B18" s="19" t="s">
        <v>390</v>
      </c>
      <c r="C18" s="19" t="str">
        <f t="shared" si="0"/>
        <v>Arnedillo-hasta-Logroño</v>
      </c>
      <c r="D18" s="20">
        <v>61</v>
      </c>
      <c r="E18" t="str">
        <f>VLOOKUP(A18,Municipios!$B$2:$B$223,1,FALSE)</f>
        <v>Arnedillo</v>
      </c>
    </row>
    <row r="19" spans="1:5" x14ac:dyDescent="0.2">
      <c r="A19" s="19" t="s">
        <v>248</v>
      </c>
      <c r="B19" s="19" t="s">
        <v>390</v>
      </c>
      <c r="C19" s="19" t="str">
        <f t="shared" si="0"/>
        <v>Arnedo-hasta-Logroño</v>
      </c>
      <c r="D19" s="20">
        <v>49</v>
      </c>
      <c r="E19" t="str">
        <f>VLOOKUP(A19,Municipios!$B$2:$B$223,1,FALSE)</f>
        <v>Arnedo</v>
      </c>
    </row>
    <row r="20" spans="1:5" x14ac:dyDescent="0.2">
      <c r="A20" s="19" t="s">
        <v>250</v>
      </c>
      <c r="B20" s="19" t="s">
        <v>390</v>
      </c>
      <c r="C20" s="19" t="str">
        <f t="shared" si="0"/>
        <v>Arrúbal-hasta-Logroño</v>
      </c>
      <c r="D20" s="20">
        <v>19</v>
      </c>
      <c r="E20" t="str">
        <f>VLOOKUP(A20,Municipios!$B$2:$B$223,1,FALSE)</f>
        <v>Arrúbal</v>
      </c>
    </row>
    <row r="21" spans="1:5" x14ac:dyDescent="0.2">
      <c r="A21" s="19" t="s">
        <v>252</v>
      </c>
      <c r="B21" s="19" t="s">
        <v>390</v>
      </c>
      <c r="C21" s="19" t="str">
        <f t="shared" si="0"/>
        <v>Ausejo-hasta-Logroño</v>
      </c>
      <c r="D21" s="20">
        <v>29</v>
      </c>
      <c r="E21" t="str">
        <f>VLOOKUP(A21,Municipios!$B$2:$B$223,1,FALSE)</f>
        <v>Ausejo</v>
      </c>
    </row>
    <row r="22" spans="1:5" x14ac:dyDescent="0.2">
      <c r="A22" s="19" t="s">
        <v>254</v>
      </c>
      <c r="B22" s="19" t="s">
        <v>390</v>
      </c>
      <c r="C22" s="19" t="str">
        <f t="shared" si="0"/>
        <v>Autol-hasta-Logroño</v>
      </c>
      <c r="D22" s="20">
        <v>58</v>
      </c>
      <c r="E22" t="str">
        <f>VLOOKUP(A22,Municipios!$B$2:$B$223,1,FALSE)</f>
        <v>Autol</v>
      </c>
    </row>
    <row r="23" spans="1:5" x14ac:dyDescent="0.2">
      <c r="A23" s="19" t="s">
        <v>256</v>
      </c>
      <c r="B23" s="19" t="s">
        <v>390</v>
      </c>
      <c r="C23" s="19" t="str">
        <f t="shared" si="0"/>
        <v>Azofra-hasta-Logroño</v>
      </c>
      <c r="D23" s="20">
        <v>34</v>
      </c>
      <c r="E23" t="str">
        <f>VLOOKUP(A23,Municipios!$B$2:$B$223,1,FALSE)</f>
        <v>Azofra</v>
      </c>
    </row>
    <row r="24" spans="1:5" x14ac:dyDescent="0.2">
      <c r="A24" s="19" t="s">
        <v>258</v>
      </c>
      <c r="B24" s="19" t="s">
        <v>390</v>
      </c>
      <c r="C24" s="19" t="str">
        <f t="shared" si="0"/>
        <v>Badarán-hasta-Logroño</v>
      </c>
      <c r="D24" s="20">
        <v>35</v>
      </c>
      <c r="E24" t="str">
        <f>VLOOKUP(A24,Municipios!$B$2:$B$223,1,FALSE)</f>
        <v>Badarán</v>
      </c>
    </row>
    <row r="25" spans="1:5" x14ac:dyDescent="0.2">
      <c r="A25" s="19" t="s">
        <v>260</v>
      </c>
      <c r="B25" s="19" t="s">
        <v>390</v>
      </c>
      <c r="C25" s="19" t="str">
        <f t="shared" si="0"/>
        <v>Bañares-hasta-Logroño</v>
      </c>
      <c r="D25" s="20">
        <v>45</v>
      </c>
      <c r="E25" t="str">
        <f>VLOOKUP(A25,Municipios!$B$2:$B$223,1,FALSE)</f>
        <v>Bañares</v>
      </c>
    </row>
    <row r="26" spans="1:5" x14ac:dyDescent="0.2">
      <c r="A26" s="19" t="s">
        <v>264</v>
      </c>
      <c r="B26" s="19" t="s">
        <v>390</v>
      </c>
      <c r="C26" s="19" t="str">
        <f t="shared" si="0"/>
        <v>Baños de Río Tobía-hasta-Logroño</v>
      </c>
      <c r="D26" s="20">
        <v>35</v>
      </c>
      <c r="E26" t="str">
        <f>VLOOKUP(A26,Municipios!$B$2:$B$223,1,FALSE)</f>
        <v>Baños de Río Tobía</v>
      </c>
    </row>
    <row r="27" spans="1:5" x14ac:dyDescent="0.2">
      <c r="A27" s="19" t="s">
        <v>262</v>
      </c>
      <c r="B27" s="19" t="s">
        <v>390</v>
      </c>
      <c r="C27" s="19" t="str">
        <f t="shared" si="0"/>
        <v>Baños de Rioja-hasta-Logroño</v>
      </c>
      <c r="D27" s="20">
        <v>51</v>
      </c>
      <c r="E27" t="str">
        <f>VLOOKUP(A27,Municipios!$B$2:$B$223,1,FALSE)</f>
        <v>Baños de Rioja</v>
      </c>
    </row>
    <row r="28" spans="1:5" x14ac:dyDescent="0.2">
      <c r="A28" s="19" t="s">
        <v>266</v>
      </c>
      <c r="B28" s="19" t="s">
        <v>390</v>
      </c>
      <c r="C28" s="19" t="str">
        <f t="shared" si="0"/>
        <v>Berceo-hasta-Logroño</v>
      </c>
      <c r="D28" s="20">
        <v>41</v>
      </c>
      <c r="E28" t="str">
        <f>VLOOKUP(A28,Municipios!$B$2:$B$223,1,FALSE)</f>
        <v>Berceo</v>
      </c>
    </row>
    <row r="29" spans="1:5" x14ac:dyDescent="0.2">
      <c r="A29" s="19" t="s">
        <v>268</v>
      </c>
      <c r="B29" s="19" t="s">
        <v>390</v>
      </c>
      <c r="C29" s="19" t="str">
        <f t="shared" si="0"/>
        <v>Bergasa-hasta-Logroño</v>
      </c>
      <c r="D29" s="20">
        <v>45</v>
      </c>
      <c r="E29" t="str">
        <f>VLOOKUP(A29,Municipios!$B$2:$B$223,1,FALSE)</f>
        <v>Bergasa</v>
      </c>
    </row>
    <row r="30" spans="1:5" x14ac:dyDescent="0.2">
      <c r="A30" s="19" t="s">
        <v>270</v>
      </c>
      <c r="B30" s="19" t="s">
        <v>390</v>
      </c>
      <c r="C30" s="19" t="str">
        <f t="shared" si="0"/>
        <v>Bergasillas Bajera-hasta-Logroño</v>
      </c>
      <c r="D30" s="20">
        <v>48</v>
      </c>
      <c r="E30" t="str">
        <f>VLOOKUP(A30,Municipios!$B$2:$B$223,1,FALSE)</f>
        <v>Bergasillas Bajera</v>
      </c>
    </row>
    <row r="31" spans="1:5" x14ac:dyDescent="0.2">
      <c r="A31" s="19" t="s">
        <v>272</v>
      </c>
      <c r="B31" s="19" t="s">
        <v>390</v>
      </c>
      <c r="C31" s="19" t="str">
        <f t="shared" si="0"/>
        <v>Bezares-hasta-Logroño</v>
      </c>
      <c r="D31" s="20">
        <v>32</v>
      </c>
      <c r="E31" t="str">
        <f>VLOOKUP(A31,Municipios!$B$2:$B$223,1,FALSE)</f>
        <v>Bezares</v>
      </c>
    </row>
    <row r="32" spans="1:5" x14ac:dyDescent="0.2">
      <c r="A32" s="19" t="s">
        <v>274</v>
      </c>
      <c r="B32" s="19" t="s">
        <v>390</v>
      </c>
      <c r="C32" s="19" t="str">
        <f t="shared" si="0"/>
        <v>Bobadilla-hasta-Logroño</v>
      </c>
      <c r="D32" s="20">
        <v>37</v>
      </c>
      <c r="E32" t="str">
        <f>VLOOKUP(A32,Municipios!$B$2:$B$223,1,FALSE)</f>
        <v>Bobadilla</v>
      </c>
    </row>
    <row r="33" spans="1:5" x14ac:dyDescent="0.2">
      <c r="A33" s="19" t="s">
        <v>276</v>
      </c>
      <c r="B33" s="19" t="s">
        <v>390</v>
      </c>
      <c r="C33" s="19" t="str">
        <f t="shared" si="0"/>
        <v>Brieva de Cameros-hasta-Logroño</v>
      </c>
      <c r="D33" s="20">
        <v>65</v>
      </c>
      <c r="E33" t="str">
        <f>VLOOKUP(A33,Municipios!$B$2:$B$223,1,FALSE)</f>
        <v>Brieva de Cameros</v>
      </c>
    </row>
    <row r="34" spans="1:5" x14ac:dyDescent="0.2">
      <c r="A34" s="19" t="s">
        <v>278</v>
      </c>
      <c r="B34" s="19" t="s">
        <v>390</v>
      </c>
      <c r="C34" s="19" t="str">
        <f t="shared" si="0"/>
        <v>Briñas-hasta-Logroño</v>
      </c>
      <c r="D34" s="20">
        <v>46</v>
      </c>
      <c r="E34" t="str">
        <f>VLOOKUP(A34,Municipios!$B$2:$B$223,1,FALSE)</f>
        <v>Briñas</v>
      </c>
    </row>
    <row r="35" spans="1:5" x14ac:dyDescent="0.2">
      <c r="A35" s="19" t="s">
        <v>280</v>
      </c>
      <c r="B35" s="19" t="s">
        <v>390</v>
      </c>
      <c r="C35" s="19" t="str">
        <f t="shared" si="0"/>
        <v>Briones-hasta-Logroño</v>
      </c>
      <c r="D35" s="20">
        <v>35</v>
      </c>
      <c r="E35" t="str">
        <f>VLOOKUP(A35,Municipios!$B$2:$B$223,1,FALSE)</f>
        <v>Briones</v>
      </c>
    </row>
    <row r="36" spans="1:5" x14ac:dyDescent="0.2">
      <c r="A36" s="19" t="s">
        <v>282</v>
      </c>
      <c r="B36" s="19" t="s">
        <v>390</v>
      </c>
      <c r="C36" s="19" t="str">
        <f t="shared" si="0"/>
        <v>Cabezón de Cameros-hasta-Logroño</v>
      </c>
      <c r="D36" s="20">
        <v>43</v>
      </c>
      <c r="E36" t="str">
        <f>VLOOKUP(A36,Municipios!$B$2:$B$223,1,FALSE)</f>
        <v>Cabezón de Cameros</v>
      </c>
    </row>
    <row r="37" spans="1:5" x14ac:dyDescent="0.2">
      <c r="A37" s="19" t="s">
        <v>284</v>
      </c>
      <c r="B37" s="19" t="s">
        <v>390</v>
      </c>
      <c r="C37" s="19" t="str">
        <f t="shared" si="0"/>
        <v>Calahorra-hasta-Logroño</v>
      </c>
      <c r="D37" s="20">
        <v>47</v>
      </c>
      <c r="E37" t="str">
        <f>VLOOKUP(A37,Municipios!$B$2:$B$223,1,FALSE)</f>
        <v>Calahorra</v>
      </c>
    </row>
    <row r="38" spans="1:5" x14ac:dyDescent="0.2">
      <c r="A38" s="19" t="s">
        <v>286</v>
      </c>
      <c r="B38" s="19" t="s">
        <v>390</v>
      </c>
      <c r="C38" s="19" t="str">
        <f t="shared" si="0"/>
        <v>Camprovín-hasta-Logroño</v>
      </c>
      <c r="D38" s="20">
        <v>34</v>
      </c>
      <c r="E38" t="str">
        <f>VLOOKUP(A38,Municipios!$B$2:$B$223,1,FALSE)</f>
        <v>Camprovín</v>
      </c>
    </row>
    <row r="39" spans="1:5" x14ac:dyDescent="0.2">
      <c r="A39" s="19" t="s">
        <v>288</v>
      </c>
      <c r="B39" s="19" t="s">
        <v>390</v>
      </c>
      <c r="C39" s="19" t="str">
        <f t="shared" si="0"/>
        <v>Canales de la Sierra-hasta-Logroño</v>
      </c>
      <c r="D39" s="20">
        <v>83</v>
      </c>
      <c r="E39" t="str">
        <f>VLOOKUP(A39,Municipios!$B$2:$B$223,1,FALSE)</f>
        <v>Canales de la Sierra</v>
      </c>
    </row>
    <row r="40" spans="1:5" x14ac:dyDescent="0.2">
      <c r="A40" s="19" t="s">
        <v>290</v>
      </c>
      <c r="B40" s="19" t="s">
        <v>390</v>
      </c>
      <c r="C40" s="19" t="str">
        <f t="shared" si="0"/>
        <v>Canillas de Río Tuerto-hasta-Logroño</v>
      </c>
      <c r="D40" s="20">
        <v>39</v>
      </c>
      <c r="E40" t="str">
        <f>VLOOKUP(A40,Municipios!$B$2:$B$223,1,FALSE)</f>
        <v>Canillas de Río Tuerto</v>
      </c>
    </row>
    <row r="41" spans="1:5" x14ac:dyDescent="0.2">
      <c r="A41" s="19" t="s">
        <v>292</v>
      </c>
      <c r="B41" s="19" t="s">
        <v>390</v>
      </c>
      <c r="C41" s="19" t="str">
        <f t="shared" si="0"/>
        <v>Cañas-hasta-Logroño</v>
      </c>
      <c r="D41" s="20">
        <v>40</v>
      </c>
      <c r="E41" t="str">
        <f>VLOOKUP(A41,Municipios!$B$2:$B$223,1,FALSE)</f>
        <v>Cañas</v>
      </c>
    </row>
    <row r="42" spans="1:5" x14ac:dyDescent="0.2">
      <c r="A42" s="19" t="s">
        <v>294</v>
      </c>
      <c r="B42" s="19" t="s">
        <v>390</v>
      </c>
      <c r="C42" s="19" t="str">
        <f t="shared" si="0"/>
        <v>Cárdenas-hasta-Logroño</v>
      </c>
      <c r="D42" s="20">
        <v>32</v>
      </c>
      <c r="E42" t="str">
        <f>VLOOKUP(A42,Municipios!$B$2:$B$223,1,FALSE)</f>
        <v>Cárdenas</v>
      </c>
    </row>
    <row r="43" spans="1:5" x14ac:dyDescent="0.2">
      <c r="A43" s="19" t="s">
        <v>296</v>
      </c>
      <c r="B43" s="19" t="s">
        <v>390</v>
      </c>
      <c r="C43" s="19" t="str">
        <f t="shared" si="0"/>
        <v>Casalarreina-hasta-Logroño</v>
      </c>
      <c r="D43" s="20">
        <v>46</v>
      </c>
      <c r="E43" t="str">
        <f>VLOOKUP(A43,Municipios!$B$2:$B$223,1,FALSE)</f>
        <v>Casalarreina</v>
      </c>
    </row>
    <row r="44" spans="1:5" x14ac:dyDescent="0.2">
      <c r="A44" s="19" t="s">
        <v>298</v>
      </c>
      <c r="B44" s="19" t="s">
        <v>390</v>
      </c>
      <c r="C44" s="19" t="str">
        <f t="shared" si="0"/>
        <v>Castañares de Rioja-hasta-Logroño</v>
      </c>
      <c r="D44" s="20">
        <v>50</v>
      </c>
      <c r="E44" t="str">
        <f>VLOOKUP(A44,Municipios!$B$2:$B$223,1,FALSE)</f>
        <v>Castañares de Rioja</v>
      </c>
    </row>
    <row r="45" spans="1:5" x14ac:dyDescent="0.2">
      <c r="A45" s="19" t="s">
        <v>300</v>
      </c>
      <c r="B45" s="19" t="s">
        <v>390</v>
      </c>
      <c r="C45" s="19" t="str">
        <f t="shared" si="0"/>
        <v>Castroviejo-hasta-Logroño</v>
      </c>
      <c r="D45" s="20">
        <v>35</v>
      </c>
      <c r="E45" t="str">
        <f>VLOOKUP(A45,Municipios!$B$2:$B$223,1,FALSE)</f>
        <v>Castroviejo</v>
      </c>
    </row>
    <row r="46" spans="1:5" x14ac:dyDescent="0.2">
      <c r="A46" s="19" t="s">
        <v>302</v>
      </c>
      <c r="B46" s="19" t="s">
        <v>390</v>
      </c>
      <c r="C46" s="19" t="str">
        <f t="shared" si="0"/>
        <v>Cellorigo-hasta-Logroño</v>
      </c>
      <c r="D46" s="20">
        <v>63</v>
      </c>
      <c r="E46" t="str">
        <f>VLOOKUP(A46,Municipios!$B$2:$B$223,1,FALSE)</f>
        <v>Cellorigo</v>
      </c>
    </row>
    <row r="47" spans="1:5" x14ac:dyDescent="0.2">
      <c r="A47" s="19" t="s">
        <v>304</v>
      </c>
      <c r="B47" s="19" t="s">
        <v>390</v>
      </c>
      <c r="C47" s="19" t="str">
        <f t="shared" si="0"/>
        <v>Cenicero-hasta-Logroño</v>
      </c>
      <c r="D47" s="20">
        <v>21</v>
      </c>
      <c r="E47" t="str">
        <f>VLOOKUP(A47,Municipios!$B$2:$B$223,1,FALSE)</f>
        <v>Cenicero</v>
      </c>
    </row>
    <row r="48" spans="1:5" x14ac:dyDescent="0.2">
      <c r="A48" s="19" t="s">
        <v>306</v>
      </c>
      <c r="B48" s="19" t="s">
        <v>390</v>
      </c>
      <c r="C48" s="19" t="str">
        <f t="shared" si="0"/>
        <v>Cervera del Río Alhama-hasta-Logroño</v>
      </c>
      <c r="D48" s="20">
        <v>86</v>
      </c>
      <c r="E48" t="str">
        <f>VLOOKUP(A48,Municipios!$B$2:$B$223,1,FALSE)</f>
        <v>Cervera del Río Alhama</v>
      </c>
    </row>
    <row r="49" spans="1:5" x14ac:dyDescent="0.2">
      <c r="A49" s="19" t="s">
        <v>310</v>
      </c>
      <c r="B49" s="19" t="s">
        <v>390</v>
      </c>
      <c r="C49" s="19" t="str">
        <f t="shared" si="0"/>
        <v>Cidamón-hasta-Logroño</v>
      </c>
      <c r="D49" s="20">
        <v>48</v>
      </c>
      <c r="E49" t="str">
        <f>VLOOKUP(A49,Municipios!$B$2:$B$223,1,FALSE)</f>
        <v>Cidamón</v>
      </c>
    </row>
    <row r="50" spans="1:5" x14ac:dyDescent="0.2">
      <c r="A50" s="19" t="s">
        <v>312</v>
      </c>
      <c r="B50" s="19" t="s">
        <v>390</v>
      </c>
      <c r="C50" s="19" t="str">
        <f t="shared" si="0"/>
        <v>Cihuri-hasta-Logroño</v>
      </c>
      <c r="D50" s="20">
        <v>48</v>
      </c>
      <c r="E50" t="str">
        <f>VLOOKUP(A50,Municipios!$B$2:$B$223,1,FALSE)</f>
        <v>Cihuri</v>
      </c>
    </row>
    <row r="51" spans="1:5" x14ac:dyDescent="0.2">
      <c r="A51" s="19" t="s">
        <v>314</v>
      </c>
      <c r="B51" s="19" t="s">
        <v>390</v>
      </c>
      <c r="C51" s="19" t="str">
        <f t="shared" si="0"/>
        <v>Cirueña-hasta-Logroño</v>
      </c>
      <c r="D51" s="20">
        <v>44</v>
      </c>
      <c r="E51" t="str">
        <f>VLOOKUP(A51,Municipios!$B$2:$B$223,1,FALSE)</f>
        <v>Cirueña</v>
      </c>
    </row>
    <row r="52" spans="1:5" x14ac:dyDescent="0.2">
      <c r="A52" s="19" t="s">
        <v>316</v>
      </c>
      <c r="B52" s="19" t="s">
        <v>390</v>
      </c>
      <c r="C52" s="19" t="str">
        <f t="shared" si="0"/>
        <v>Clavijo-hasta-Logroño</v>
      </c>
      <c r="D52" s="20">
        <v>17</v>
      </c>
      <c r="E52" t="str">
        <f>VLOOKUP(A52,Municipios!$B$2:$B$223,1,FALSE)</f>
        <v>Clavijo</v>
      </c>
    </row>
    <row r="53" spans="1:5" x14ac:dyDescent="0.2">
      <c r="A53" s="19" t="s">
        <v>318</v>
      </c>
      <c r="B53" s="19" t="s">
        <v>390</v>
      </c>
      <c r="C53" s="19" t="str">
        <f t="shared" si="0"/>
        <v>Cordovín-hasta-Logroño</v>
      </c>
      <c r="D53" s="20">
        <v>38</v>
      </c>
      <c r="E53" t="str">
        <f>VLOOKUP(A53,Municipios!$B$2:$B$223,1,FALSE)</f>
        <v>Cordovín</v>
      </c>
    </row>
    <row r="54" spans="1:5" x14ac:dyDescent="0.2">
      <c r="A54" s="19" t="s">
        <v>320</v>
      </c>
      <c r="B54" s="19" t="s">
        <v>390</v>
      </c>
      <c r="C54" s="19" t="str">
        <f t="shared" si="0"/>
        <v>Corera-hasta-Logroño</v>
      </c>
      <c r="D54" s="20">
        <v>27</v>
      </c>
      <c r="E54" t="str">
        <f>VLOOKUP(A54,Municipios!$B$2:$B$223,1,FALSE)</f>
        <v>Corera</v>
      </c>
    </row>
    <row r="55" spans="1:5" x14ac:dyDescent="0.2">
      <c r="A55" s="19" t="s">
        <v>322</v>
      </c>
      <c r="B55" s="19" t="s">
        <v>390</v>
      </c>
      <c r="C55" s="19" t="str">
        <f t="shared" si="0"/>
        <v>Cornago-hasta-Logroño</v>
      </c>
      <c r="D55" s="20">
        <v>73</v>
      </c>
      <c r="E55" t="str">
        <f>VLOOKUP(A55,Municipios!$B$2:$B$223,1,FALSE)</f>
        <v>Cornago</v>
      </c>
    </row>
    <row r="56" spans="1:5" x14ac:dyDescent="0.2">
      <c r="A56" s="19" t="s">
        <v>324</v>
      </c>
      <c r="B56" s="19" t="s">
        <v>390</v>
      </c>
      <c r="C56" s="19" t="str">
        <f t="shared" si="0"/>
        <v>Corporales-hasta-Logroño</v>
      </c>
      <c r="D56" s="20">
        <v>50</v>
      </c>
      <c r="E56" t="str">
        <f>VLOOKUP(A56,Municipios!$B$2:$B$223,1,FALSE)</f>
        <v>Corporales</v>
      </c>
    </row>
    <row r="57" spans="1:5" x14ac:dyDescent="0.2">
      <c r="A57" s="19" t="s">
        <v>326</v>
      </c>
      <c r="B57" s="19" t="s">
        <v>390</v>
      </c>
      <c r="C57" s="19" t="str">
        <f t="shared" si="0"/>
        <v>Cuzcurrita de Río Tirón-hasta-Logroño</v>
      </c>
      <c r="D57" s="20">
        <v>51</v>
      </c>
      <c r="E57" t="str">
        <f>VLOOKUP(A57,Municipios!$B$2:$B$223,1,FALSE)</f>
        <v>Cuzcurrita de Río Tirón</v>
      </c>
    </row>
    <row r="58" spans="1:5" x14ac:dyDescent="0.2">
      <c r="A58" s="19" t="s">
        <v>328</v>
      </c>
      <c r="B58" s="19" t="s">
        <v>390</v>
      </c>
      <c r="C58" s="19" t="str">
        <f t="shared" si="0"/>
        <v>Daroca de Rioja-hasta-Logroño</v>
      </c>
      <c r="D58" s="20">
        <v>20</v>
      </c>
      <c r="E58" t="str">
        <f>VLOOKUP(A58,Municipios!$B$2:$B$223,1,FALSE)</f>
        <v>Daroca de Rioja</v>
      </c>
    </row>
    <row r="59" spans="1:5" x14ac:dyDescent="0.2">
      <c r="A59" s="19" t="s">
        <v>330</v>
      </c>
      <c r="B59" s="19" t="s">
        <v>390</v>
      </c>
      <c r="C59" s="19" t="str">
        <f t="shared" si="0"/>
        <v>Enciso-hasta-Logroño</v>
      </c>
      <c r="D59" s="20">
        <v>71</v>
      </c>
      <c r="E59" t="str">
        <f>VLOOKUP(A59,Municipios!$B$2:$B$223,1,FALSE)</f>
        <v>Enciso</v>
      </c>
    </row>
    <row r="60" spans="1:5" x14ac:dyDescent="0.2">
      <c r="A60" s="19" t="s">
        <v>332</v>
      </c>
      <c r="B60" s="19" t="s">
        <v>390</v>
      </c>
      <c r="C60" s="19" t="str">
        <f t="shared" si="0"/>
        <v>Entrena-hasta-Logroño</v>
      </c>
      <c r="D60" s="20">
        <v>13</v>
      </c>
      <c r="E60" t="str">
        <f>VLOOKUP(A60,Municipios!$B$2:$B$223,1,FALSE)</f>
        <v>Entrena</v>
      </c>
    </row>
    <row r="61" spans="1:5" x14ac:dyDescent="0.2">
      <c r="A61" s="19" t="s">
        <v>334</v>
      </c>
      <c r="B61" s="19" t="s">
        <v>390</v>
      </c>
      <c r="C61" s="19" t="str">
        <f t="shared" si="0"/>
        <v>Estollo-hasta-Logroño</v>
      </c>
      <c r="D61" s="20">
        <v>43</v>
      </c>
      <c r="E61" t="str">
        <f>VLOOKUP(A61,Municipios!$B$2:$B$223,1,FALSE)</f>
        <v>Estollo</v>
      </c>
    </row>
    <row r="62" spans="1:5" x14ac:dyDescent="0.2">
      <c r="A62" s="19" t="s">
        <v>336</v>
      </c>
      <c r="B62" s="19" t="s">
        <v>390</v>
      </c>
      <c r="C62" s="19" t="str">
        <f t="shared" si="0"/>
        <v>Ezcaray-hasta-Logroño</v>
      </c>
      <c r="D62" s="20">
        <v>60</v>
      </c>
      <c r="E62" t="str">
        <f>VLOOKUP(A62,Municipios!$B$2:$B$223,1,FALSE)</f>
        <v>Ezcaray</v>
      </c>
    </row>
    <row r="63" spans="1:5" x14ac:dyDescent="0.2">
      <c r="A63" s="19" t="s">
        <v>338</v>
      </c>
      <c r="B63" s="19" t="s">
        <v>390</v>
      </c>
      <c r="C63" s="19" t="str">
        <f t="shared" si="0"/>
        <v>Foncea-hasta-Logroño</v>
      </c>
      <c r="D63" s="20">
        <v>62</v>
      </c>
      <c r="E63" t="str">
        <f>VLOOKUP(A63,Municipios!$B$2:$B$223,1,FALSE)</f>
        <v>Foncea</v>
      </c>
    </row>
    <row r="64" spans="1:5" x14ac:dyDescent="0.2">
      <c r="A64" s="19" t="s">
        <v>340</v>
      </c>
      <c r="B64" s="19" t="s">
        <v>390</v>
      </c>
      <c r="C64" s="19" t="str">
        <f t="shared" si="0"/>
        <v>Fonzaleche-hasta-Logroño</v>
      </c>
      <c r="D64" s="20">
        <v>57</v>
      </c>
      <c r="E64" t="str">
        <f>VLOOKUP(A64,Municipios!$B$2:$B$223,1,FALSE)</f>
        <v>Fonzaleche</v>
      </c>
    </row>
    <row r="65" spans="1:5" x14ac:dyDescent="0.2">
      <c r="A65" s="19" t="s">
        <v>342</v>
      </c>
      <c r="B65" s="19" t="s">
        <v>390</v>
      </c>
      <c r="C65" s="19" t="str">
        <f t="shared" si="0"/>
        <v>Fuenmayor-hasta-Logroño</v>
      </c>
      <c r="D65" s="20">
        <v>13</v>
      </c>
      <c r="E65" t="str">
        <f>VLOOKUP(A65,Municipios!$B$2:$B$223,1,FALSE)</f>
        <v>Fuenmayor</v>
      </c>
    </row>
    <row r="66" spans="1:5" x14ac:dyDescent="0.2">
      <c r="A66" s="19" t="s">
        <v>344</v>
      </c>
      <c r="B66" s="19" t="s">
        <v>390</v>
      </c>
      <c r="C66" s="19" t="str">
        <f t="shared" ref="C66:C129" si="1">CONCATENATE(A66,"-hasta-",B66)</f>
        <v>Galbárruli-hasta-Logroño</v>
      </c>
      <c r="D66" s="20">
        <v>60</v>
      </c>
      <c r="E66" t="str">
        <f>VLOOKUP(A66,Municipios!$B$2:$B$223,1,FALSE)</f>
        <v>Galbárruli</v>
      </c>
    </row>
    <row r="67" spans="1:5" x14ac:dyDescent="0.2">
      <c r="A67" s="19" t="s">
        <v>346</v>
      </c>
      <c r="B67" s="19" t="s">
        <v>390</v>
      </c>
      <c r="C67" s="19" t="str">
        <f t="shared" si="1"/>
        <v>Galilea-hasta-Logroño</v>
      </c>
      <c r="D67" s="20">
        <v>26</v>
      </c>
      <c r="E67" t="str">
        <f>VLOOKUP(A67,Municipios!$B$2:$B$223,1,FALSE)</f>
        <v>Galilea</v>
      </c>
    </row>
    <row r="68" spans="1:5" x14ac:dyDescent="0.2">
      <c r="A68" s="19" t="s">
        <v>348</v>
      </c>
      <c r="B68" s="19" t="s">
        <v>390</v>
      </c>
      <c r="C68" s="19" t="str">
        <f t="shared" si="1"/>
        <v>Gallinero de Cameros-hasta-Logroño</v>
      </c>
      <c r="D68" s="20">
        <v>43</v>
      </c>
      <c r="E68" t="str">
        <f>VLOOKUP(A68,Municipios!$B$2:$B$223,1,FALSE)</f>
        <v>Gallinero de Cameros</v>
      </c>
    </row>
    <row r="69" spans="1:5" x14ac:dyDescent="0.2">
      <c r="A69" s="19" t="s">
        <v>350</v>
      </c>
      <c r="B69" s="19" t="s">
        <v>390</v>
      </c>
      <c r="C69" s="19" t="str">
        <f t="shared" si="1"/>
        <v>Gimileo-hasta-Logroño</v>
      </c>
      <c r="D69" s="20">
        <v>38</v>
      </c>
      <c r="E69" t="str">
        <f>VLOOKUP(A69,Municipios!$B$2:$B$223,1,FALSE)</f>
        <v>Gimileo</v>
      </c>
    </row>
    <row r="70" spans="1:5" x14ac:dyDescent="0.2">
      <c r="A70" s="19" t="s">
        <v>352</v>
      </c>
      <c r="B70" s="19" t="s">
        <v>390</v>
      </c>
      <c r="C70" s="19" t="str">
        <f t="shared" si="1"/>
        <v>Grañón-hasta-Logroño</v>
      </c>
      <c r="D70" s="20">
        <v>53</v>
      </c>
      <c r="E70" t="str">
        <f>VLOOKUP(A70,Municipios!$B$2:$B$223,1,FALSE)</f>
        <v>Grañón</v>
      </c>
    </row>
    <row r="71" spans="1:5" x14ac:dyDescent="0.2">
      <c r="A71" s="19" t="s">
        <v>354</v>
      </c>
      <c r="B71" s="19" t="s">
        <v>390</v>
      </c>
      <c r="C71" s="19" t="str">
        <f t="shared" si="1"/>
        <v>Grávalos-hasta-Logroño</v>
      </c>
      <c r="D71" s="20">
        <v>70</v>
      </c>
      <c r="E71" t="str">
        <f>VLOOKUP(A71,Municipios!$B$2:$B$223,1,FALSE)</f>
        <v>Grávalos</v>
      </c>
    </row>
    <row r="72" spans="1:5" x14ac:dyDescent="0.2">
      <c r="A72" s="19" t="s">
        <v>356</v>
      </c>
      <c r="B72" s="19" t="s">
        <v>390</v>
      </c>
      <c r="C72" s="19" t="str">
        <f t="shared" si="1"/>
        <v>Haro-hasta-Logroño</v>
      </c>
      <c r="D72" s="20">
        <v>43</v>
      </c>
      <c r="E72" t="str">
        <f>VLOOKUP(A72,Municipios!$B$2:$B$223,1,FALSE)</f>
        <v>Haro</v>
      </c>
    </row>
    <row r="73" spans="1:5" x14ac:dyDescent="0.2">
      <c r="A73" s="19" t="s">
        <v>358</v>
      </c>
      <c r="B73" s="19" t="s">
        <v>390</v>
      </c>
      <c r="C73" s="19" t="str">
        <f t="shared" si="1"/>
        <v>Herce-hasta-Logroño</v>
      </c>
      <c r="D73" s="20">
        <v>54</v>
      </c>
      <c r="E73" t="str">
        <f>VLOOKUP(A73,Municipios!$B$2:$B$223,1,FALSE)</f>
        <v>Herce</v>
      </c>
    </row>
    <row r="74" spans="1:5" x14ac:dyDescent="0.2">
      <c r="A74" s="19" t="s">
        <v>360</v>
      </c>
      <c r="B74" s="19" t="s">
        <v>390</v>
      </c>
      <c r="C74" s="19" t="str">
        <f t="shared" si="1"/>
        <v>Herramélluri-hasta-Logroño</v>
      </c>
      <c r="D74" s="20">
        <v>56</v>
      </c>
      <c r="E74" t="str">
        <f>VLOOKUP(A74,Municipios!$B$2:$B$223,1,FALSE)</f>
        <v>Herramélluri</v>
      </c>
    </row>
    <row r="75" spans="1:5" x14ac:dyDescent="0.2">
      <c r="A75" s="19" t="s">
        <v>362</v>
      </c>
      <c r="B75" s="19" t="s">
        <v>390</v>
      </c>
      <c r="C75" s="19" t="str">
        <f t="shared" si="1"/>
        <v>Hervías-hasta-Logroño</v>
      </c>
      <c r="D75" s="20">
        <v>41</v>
      </c>
      <c r="E75" t="str">
        <f>VLOOKUP(A75,Municipios!$B$2:$B$223,1,FALSE)</f>
        <v>Hervías</v>
      </c>
    </row>
    <row r="76" spans="1:5" x14ac:dyDescent="0.2">
      <c r="A76" s="19" t="s">
        <v>364</v>
      </c>
      <c r="B76" s="19" t="s">
        <v>390</v>
      </c>
      <c r="C76" s="19" t="str">
        <f t="shared" si="1"/>
        <v>Hormilla-hasta-Logroño</v>
      </c>
      <c r="D76" s="20">
        <v>31</v>
      </c>
      <c r="E76" t="str">
        <f>VLOOKUP(A76,Municipios!$B$2:$B$223,1,FALSE)</f>
        <v>Hormilla</v>
      </c>
    </row>
    <row r="77" spans="1:5" x14ac:dyDescent="0.2">
      <c r="A77" s="19" t="s">
        <v>366</v>
      </c>
      <c r="B77" s="19" t="s">
        <v>390</v>
      </c>
      <c r="C77" s="19" t="str">
        <f t="shared" si="1"/>
        <v>Hormilleja-hasta-Logroño</v>
      </c>
      <c r="D77" s="20">
        <v>32</v>
      </c>
      <c r="E77" t="str">
        <f>VLOOKUP(A77,Municipios!$B$2:$B$223,1,FALSE)</f>
        <v>Hormilleja</v>
      </c>
    </row>
    <row r="78" spans="1:5" x14ac:dyDescent="0.2">
      <c r="A78" s="19" t="s">
        <v>368</v>
      </c>
      <c r="B78" s="19" t="s">
        <v>390</v>
      </c>
      <c r="C78" s="19" t="str">
        <f t="shared" si="1"/>
        <v>Hornillos de Cameros-hasta-Logroño</v>
      </c>
      <c r="D78" s="20">
        <v>46</v>
      </c>
      <c r="E78" t="str">
        <f>VLOOKUP(A78,Municipios!$B$2:$B$223,1,FALSE)</f>
        <v>Hornillos de Cameros</v>
      </c>
    </row>
    <row r="79" spans="1:5" x14ac:dyDescent="0.2">
      <c r="A79" s="19" t="s">
        <v>370</v>
      </c>
      <c r="B79" s="19" t="s">
        <v>390</v>
      </c>
      <c r="C79" s="19" t="str">
        <f t="shared" si="1"/>
        <v>Hornos de Moncalvillo-hasta-Logroño</v>
      </c>
      <c r="D79" s="20">
        <v>18</v>
      </c>
      <c r="E79" t="str">
        <f>VLOOKUP(A79,Municipios!$B$2:$B$223,1,FALSE)</f>
        <v>Hornos de Moncalvillo</v>
      </c>
    </row>
    <row r="80" spans="1:5" x14ac:dyDescent="0.2">
      <c r="A80" s="19" t="s">
        <v>372</v>
      </c>
      <c r="B80" s="19" t="s">
        <v>390</v>
      </c>
      <c r="C80" s="19" t="str">
        <f t="shared" si="1"/>
        <v>Huércanos-hasta-Logroño</v>
      </c>
      <c r="D80" s="20">
        <v>24</v>
      </c>
      <c r="E80" t="str">
        <f>VLOOKUP(A80,Municipios!$B$2:$B$223,1,FALSE)</f>
        <v>Huércanos</v>
      </c>
    </row>
    <row r="81" spans="1:5" x14ac:dyDescent="0.2">
      <c r="A81" s="19" t="s">
        <v>374</v>
      </c>
      <c r="B81" s="19" t="s">
        <v>390</v>
      </c>
      <c r="C81" s="19" t="str">
        <f t="shared" si="1"/>
        <v>Igea-hasta-Logroño</v>
      </c>
      <c r="D81" s="20">
        <v>87</v>
      </c>
      <c r="E81" t="str">
        <f>VLOOKUP(A81,Municipios!$B$2:$B$223,1,FALSE)</f>
        <v>Igea</v>
      </c>
    </row>
    <row r="82" spans="1:5" x14ac:dyDescent="0.2">
      <c r="A82" s="19" t="s">
        <v>376</v>
      </c>
      <c r="B82" s="19" t="s">
        <v>390</v>
      </c>
      <c r="C82" s="19" t="str">
        <f t="shared" si="1"/>
        <v>Jalón de Cameros-hasta-Logroño</v>
      </c>
      <c r="D82" s="20">
        <v>40</v>
      </c>
      <c r="E82" t="str">
        <f>VLOOKUP(A82,Municipios!$B$2:$B$223,1,FALSE)</f>
        <v>Jalón de Cameros</v>
      </c>
    </row>
    <row r="83" spans="1:5" x14ac:dyDescent="0.2">
      <c r="A83" s="19" t="s">
        <v>378</v>
      </c>
      <c r="B83" s="19" t="s">
        <v>390</v>
      </c>
      <c r="C83" s="19" t="str">
        <f t="shared" si="1"/>
        <v>Laguna de Cameros-hasta-Logroño</v>
      </c>
      <c r="D83" s="20">
        <v>47</v>
      </c>
      <c r="E83" t="str">
        <f>VLOOKUP(A83,Municipios!$B$2:$B$223,1,FALSE)</f>
        <v>Laguna de Cameros</v>
      </c>
    </row>
    <row r="84" spans="1:5" x14ac:dyDescent="0.2">
      <c r="A84" s="19" t="s">
        <v>380</v>
      </c>
      <c r="B84" s="19" t="s">
        <v>390</v>
      </c>
      <c r="C84" s="19" t="str">
        <f t="shared" si="1"/>
        <v>Lagunilla del Jubera-hasta-Logroño</v>
      </c>
      <c r="D84" s="20">
        <v>25</v>
      </c>
      <c r="E84" t="str">
        <f>VLOOKUP(A84,Municipios!$B$2:$B$223,1,FALSE)</f>
        <v>Lagunilla del Jubera</v>
      </c>
    </row>
    <row r="85" spans="1:5" x14ac:dyDescent="0.2">
      <c r="A85" s="19" t="s">
        <v>382</v>
      </c>
      <c r="B85" s="19" t="s">
        <v>390</v>
      </c>
      <c r="C85" s="19" t="str">
        <f t="shared" si="1"/>
        <v>Lardero-hasta-Logroño</v>
      </c>
      <c r="D85" s="20">
        <v>5</v>
      </c>
      <c r="E85" t="str">
        <f>VLOOKUP(A85,Municipios!$B$2:$B$223,1,FALSE)</f>
        <v>Lardero</v>
      </c>
    </row>
    <row r="86" spans="1:5" x14ac:dyDescent="0.2">
      <c r="A86" s="19" t="s">
        <v>384</v>
      </c>
      <c r="B86" s="19" t="s">
        <v>390</v>
      </c>
      <c r="C86" s="19" t="str">
        <f t="shared" si="1"/>
        <v>Ledesma de la Cogolla-hasta-Logroño</v>
      </c>
      <c r="D86" s="20">
        <v>43</v>
      </c>
      <c r="E86" t="str">
        <f>VLOOKUP(A86,Municipios!$B$2:$B$223,1,FALSE)</f>
        <v>Ledesma de la Cogolla</v>
      </c>
    </row>
    <row r="87" spans="1:5" x14ac:dyDescent="0.2">
      <c r="A87" s="19" t="s">
        <v>386</v>
      </c>
      <c r="B87" s="19" t="s">
        <v>390</v>
      </c>
      <c r="C87" s="19" t="str">
        <f t="shared" si="1"/>
        <v>Leiva-hasta-Logroño</v>
      </c>
      <c r="D87" s="20">
        <v>58</v>
      </c>
      <c r="E87" t="str">
        <f>VLOOKUP(A87,Municipios!$B$2:$B$223,1,FALSE)</f>
        <v>Leiva</v>
      </c>
    </row>
    <row r="88" spans="1:5" x14ac:dyDescent="0.2">
      <c r="A88" s="19" t="s">
        <v>388</v>
      </c>
      <c r="B88" s="19" t="s">
        <v>390</v>
      </c>
      <c r="C88" s="19" t="str">
        <f t="shared" si="1"/>
        <v>Leza de Río Leza-hasta-Logroño</v>
      </c>
      <c r="D88" s="20">
        <v>21</v>
      </c>
      <c r="E88" t="str">
        <f>VLOOKUP(A88,Municipios!$B$2:$B$223,1,FALSE)</f>
        <v>Leza de Río Leza</v>
      </c>
    </row>
    <row r="89" spans="1:5" x14ac:dyDescent="0.2">
      <c r="A89" s="19" t="s">
        <v>390</v>
      </c>
      <c r="B89" s="19" t="s">
        <v>213</v>
      </c>
      <c r="C89" s="19" t="str">
        <f t="shared" si="1"/>
        <v>Logroño-hasta-Ábalos</v>
      </c>
      <c r="D89" s="20">
        <v>30</v>
      </c>
      <c r="E89" t="str">
        <f>VLOOKUP(A89,Municipios!$B$2:$B$223,1,FALSE)</f>
        <v>Logroño</v>
      </c>
    </row>
    <row r="90" spans="1:5" x14ac:dyDescent="0.2">
      <c r="A90" s="19" t="s">
        <v>390</v>
      </c>
      <c r="B90" s="19" t="s">
        <v>216</v>
      </c>
      <c r="C90" s="19" t="str">
        <f t="shared" si="1"/>
        <v>Logroño-hasta-Agoncillo</v>
      </c>
      <c r="D90" s="20">
        <v>14</v>
      </c>
      <c r="E90" t="str">
        <f>VLOOKUP(A90,Municipios!$B$2:$B$223,1,FALSE)</f>
        <v>Logroño</v>
      </c>
    </row>
    <row r="91" spans="1:5" x14ac:dyDescent="0.2">
      <c r="A91" s="19" t="s">
        <v>390</v>
      </c>
      <c r="B91" s="19" t="s">
        <v>218</v>
      </c>
      <c r="C91" s="19" t="str">
        <f t="shared" si="1"/>
        <v>Logroño-hasta-Aguilar del Río Alhama</v>
      </c>
      <c r="D91" s="20">
        <v>93</v>
      </c>
      <c r="E91" t="str">
        <f>VLOOKUP(A91,Municipios!$B$2:$B$223,1,FALSE)</f>
        <v>Logroño</v>
      </c>
    </row>
    <row r="92" spans="1:5" x14ac:dyDescent="0.2">
      <c r="A92" s="19" t="s">
        <v>390</v>
      </c>
      <c r="B92" s="19" t="s">
        <v>220</v>
      </c>
      <c r="C92" s="19" t="str">
        <f t="shared" si="1"/>
        <v>Logroño-hasta-Ajamil</v>
      </c>
      <c r="D92" s="20">
        <v>46</v>
      </c>
      <c r="E92" t="str">
        <f>VLOOKUP(A92,Municipios!$B$2:$B$223,1,FALSE)</f>
        <v>Logroño</v>
      </c>
    </row>
    <row r="93" spans="1:5" x14ac:dyDescent="0.2">
      <c r="A93" s="19" t="s">
        <v>390</v>
      </c>
      <c r="B93" s="19" t="s">
        <v>222</v>
      </c>
      <c r="C93" s="19" t="str">
        <f t="shared" si="1"/>
        <v>Logroño-hasta-Albelda de Iregua</v>
      </c>
      <c r="D93" s="20">
        <v>14</v>
      </c>
      <c r="E93" t="str">
        <f>VLOOKUP(A93,Municipios!$B$2:$B$223,1,FALSE)</f>
        <v>Logroño</v>
      </c>
    </row>
    <row r="94" spans="1:5" x14ac:dyDescent="0.2">
      <c r="A94" s="19" t="s">
        <v>390</v>
      </c>
      <c r="B94" s="19" t="s">
        <v>224</v>
      </c>
      <c r="C94" s="19" t="str">
        <f t="shared" si="1"/>
        <v>Logroño-hasta-Alberite</v>
      </c>
      <c r="D94" s="20">
        <v>8</v>
      </c>
      <c r="E94" t="str">
        <f>VLOOKUP(A94,Municipios!$B$2:$B$223,1,FALSE)</f>
        <v>Logroño</v>
      </c>
    </row>
    <row r="95" spans="1:5" x14ac:dyDescent="0.2">
      <c r="A95" s="19" t="s">
        <v>390</v>
      </c>
      <c r="B95" s="19" t="s">
        <v>226</v>
      </c>
      <c r="C95" s="19" t="str">
        <f t="shared" si="1"/>
        <v>Logroño-hasta-Alcanadre</v>
      </c>
      <c r="D95" s="20">
        <v>31</v>
      </c>
      <c r="E95" t="str">
        <f>VLOOKUP(A95,Municipios!$B$2:$B$223,1,FALSE)</f>
        <v>Logroño</v>
      </c>
    </row>
    <row r="96" spans="1:5" x14ac:dyDescent="0.2">
      <c r="A96" s="19" t="s">
        <v>390</v>
      </c>
      <c r="B96" s="19" t="s">
        <v>228</v>
      </c>
      <c r="C96" s="19" t="str">
        <f t="shared" si="1"/>
        <v>Logroño-hasta-Aldeanueva de Ebro</v>
      </c>
      <c r="D96" s="20">
        <v>58</v>
      </c>
      <c r="E96" t="str">
        <f>VLOOKUP(A96,Municipios!$B$2:$B$223,1,FALSE)</f>
        <v>Logroño</v>
      </c>
    </row>
    <row r="97" spans="1:5" x14ac:dyDescent="0.2">
      <c r="A97" s="19" t="s">
        <v>390</v>
      </c>
      <c r="B97" s="19" t="s">
        <v>230</v>
      </c>
      <c r="C97" s="19" t="str">
        <f t="shared" si="1"/>
        <v>Logroño-hasta-Alesanco</v>
      </c>
      <c r="D97" s="20">
        <v>36</v>
      </c>
      <c r="E97" t="str">
        <f>VLOOKUP(A97,Municipios!$B$2:$B$223,1,FALSE)</f>
        <v>Logroño</v>
      </c>
    </row>
    <row r="98" spans="1:5" x14ac:dyDescent="0.2">
      <c r="A98" s="19" t="s">
        <v>390</v>
      </c>
      <c r="B98" s="19" t="s">
        <v>232</v>
      </c>
      <c r="C98" s="19" t="str">
        <f t="shared" si="1"/>
        <v>Logroño-hasta-Alesón</v>
      </c>
      <c r="D98" s="20">
        <v>24</v>
      </c>
      <c r="E98" t="str">
        <f>VLOOKUP(A98,Municipios!$B$2:$B$223,1,FALSE)</f>
        <v>Logroño</v>
      </c>
    </row>
    <row r="99" spans="1:5" x14ac:dyDescent="0.2">
      <c r="A99" s="19" t="s">
        <v>390</v>
      </c>
      <c r="B99" s="19" t="s">
        <v>234</v>
      </c>
      <c r="C99" s="19" t="str">
        <f t="shared" si="1"/>
        <v>Logroño-hasta-Alfaro</v>
      </c>
      <c r="D99" s="20">
        <v>71</v>
      </c>
      <c r="E99" t="str">
        <f>VLOOKUP(A99,Municipios!$B$2:$B$223,1,FALSE)</f>
        <v>Logroño</v>
      </c>
    </row>
    <row r="100" spans="1:5" x14ac:dyDescent="0.2">
      <c r="A100" s="19" t="s">
        <v>390</v>
      </c>
      <c r="B100" s="19" t="s">
        <v>236</v>
      </c>
      <c r="C100" s="19" t="str">
        <f t="shared" si="1"/>
        <v>Logroño-hasta-Almarza de Cameros</v>
      </c>
      <c r="D100" s="20">
        <v>40</v>
      </c>
      <c r="E100" t="str">
        <f>VLOOKUP(A100,Municipios!$B$2:$B$223,1,FALSE)</f>
        <v>Logroño</v>
      </c>
    </row>
    <row r="101" spans="1:5" x14ac:dyDescent="0.2">
      <c r="A101" s="19" t="s">
        <v>390</v>
      </c>
      <c r="B101" s="19" t="s">
        <v>238</v>
      </c>
      <c r="C101" s="19" t="str">
        <f t="shared" si="1"/>
        <v>Logroño-hasta-Anguciana</v>
      </c>
      <c r="D101" s="20">
        <v>47</v>
      </c>
      <c r="E101" t="str">
        <f>VLOOKUP(A101,Municipios!$B$2:$B$223,1,FALSE)</f>
        <v>Logroño</v>
      </c>
    </row>
    <row r="102" spans="1:5" x14ac:dyDescent="0.2">
      <c r="A102" s="19" t="s">
        <v>390</v>
      </c>
      <c r="B102" s="19" t="s">
        <v>240</v>
      </c>
      <c r="C102" s="19" t="str">
        <f t="shared" si="1"/>
        <v>Logroño-hasta-Anguiano</v>
      </c>
      <c r="D102" s="20">
        <v>44</v>
      </c>
      <c r="E102" t="str">
        <f>VLOOKUP(A102,Municipios!$B$2:$B$223,1,FALSE)</f>
        <v>Logroño</v>
      </c>
    </row>
    <row r="103" spans="1:5" x14ac:dyDescent="0.2">
      <c r="A103" s="19" t="s">
        <v>390</v>
      </c>
      <c r="B103" s="19" t="s">
        <v>242</v>
      </c>
      <c r="C103" s="19" t="str">
        <f t="shared" si="1"/>
        <v>Logroño-hasta-Arenzana de Abajo</v>
      </c>
      <c r="D103" s="20">
        <v>28</v>
      </c>
      <c r="E103" t="str">
        <f>VLOOKUP(A103,Municipios!$B$2:$B$223,1,FALSE)</f>
        <v>Logroño</v>
      </c>
    </row>
    <row r="104" spans="1:5" x14ac:dyDescent="0.2">
      <c r="A104" s="19" t="s">
        <v>390</v>
      </c>
      <c r="B104" s="19" t="s">
        <v>244</v>
      </c>
      <c r="C104" s="19" t="str">
        <f t="shared" si="1"/>
        <v>Logroño-hasta-Arenzana de Arriba</v>
      </c>
      <c r="D104" s="20">
        <v>28</v>
      </c>
      <c r="E104" t="str">
        <f>VLOOKUP(A104,Municipios!$B$2:$B$223,1,FALSE)</f>
        <v>Logroño</v>
      </c>
    </row>
    <row r="105" spans="1:5" x14ac:dyDescent="0.2">
      <c r="A105" s="19" t="s">
        <v>390</v>
      </c>
      <c r="B105" s="19" t="s">
        <v>246</v>
      </c>
      <c r="C105" s="19" t="str">
        <f t="shared" si="1"/>
        <v>Logroño-hasta-Arnedillo</v>
      </c>
      <c r="D105" s="20">
        <v>61</v>
      </c>
      <c r="E105" t="str">
        <f>VLOOKUP(A105,Municipios!$B$2:$B$223,1,FALSE)</f>
        <v>Logroño</v>
      </c>
    </row>
    <row r="106" spans="1:5" x14ac:dyDescent="0.2">
      <c r="A106" s="19" t="s">
        <v>390</v>
      </c>
      <c r="B106" s="19" t="s">
        <v>248</v>
      </c>
      <c r="C106" s="19" t="str">
        <f t="shared" si="1"/>
        <v>Logroño-hasta-Arnedo</v>
      </c>
      <c r="D106" s="20">
        <v>49</v>
      </c>
      <c r="E106" t="str">
        <f>VLOOKUP(A106,Municipios!$B$2:$B$223,1,FALSE)</f>
        <v>Logroño</v>
      </c>
    </row>
    <row r="107" spans="1:5" x14ac:dyDescent="0.2">
      <c r="A107" s="19" t="s">
        <v>390</v>
      </c>
      <c r="B107" s="19" t="s">
        <v>250</v>
      </c>
      <c r="C107" s="19" t="str">
        <f t="shared" si="1"/>
        <v>Logroño-hasta-Arrúbal</v>
      </c>
      <c r="D107" s="20">
        <v>19</v>
      </c>
      <c r="E107" t="str">
        <f>VLOOKUP(A107,Municipios!$B$2:$B$223,1,FALSE)</f>
        <v>Logroño</v>
      </c>
    </row>
    <row r="108" spans="1:5" x14ac:dyDescent="0.2">
      <c r="A108" s="19" t="s">
        <v>390</v>
      </c>
      <c r="B108" s="19" t="s">
        <v>252</v>
      </c>
      <c r="C108" s="19" t="str">
        <f t="shared" si="1"/>
        <v>Logroño-hasta-Ausejo</v>
      </c>
      <c r="D108" s="20">
        <v>29</v>
      </c>
      <c r="E108" t="str">
        <f>VLOOKUP(A108,Municipios!$B$2:$B$223,1,FALSE)</f>
        <v>Logroño</v>
      </c>
    </row>
    <row r="109" spans="1:5" x14ac:dyDescent="0.2">
      <c r="A109" s="19" t="s">
        <v>390</v>
      </c>
      <c r="B109" s="19" t="s">
        <v>254</v>
      </c>
      <c r="C109" s="19" t="str">
        <f t="shared" si="1"/>
        <v>Logroño-hasta-Autol</v>
      </c>
      <c r="D109" s="20">
        <v>58</v>
      </c>
      <c r="E109" t="str">
        <f>VLOOKUP(A109,Municipios!$B$2:$B$223,1,FALSE)</f>
        <v>Logroño</v>
      </c>
    </row>
    <row r="110" spans="1:5" x14ac:dyDescent="0.2">
      <c r="A110" s="19" t="s">
        <v>390</v>
      </c>
      <c r="B110" s="19" t="s">
        <v>256</v>
      </c>
      <c r="C110" s="19" t="str">
        <f t="shared" si="1"/>
        <v>Logroño-hasta-Azofra</v>
      </c>
      <c r="D110" s="20">
        <v>34</v>
      </c>
      <c r="E110" t="str">
        <f>VLOOKUP(A110,Municipios!$B$2:$B$223,1,FALSE)</f>
        <v>Logroño</v>
      </c>
    </row>
    <row r="111" spans="1:5" x14ac:dyDescent="0.2">
      <c r="A111" s="19" t="s">
        <v>390</v>
      </c>
      <c r="B111" s="19" t="s">
        <v>258</v>
      </c>
      <c r="C111" s="19" t="str">
        <f t="shared" si="1"/>
        <v>Logroño-hasta-Badarán</v>
      </c>
      <c r="D111" s="20">
        <v>35</v>
      </c>
      <c r="E111" t="str">
        <f>VLOOKUP(A111,Municipios!$B$2:$B$223,1,FALSE)</f>
        <v>Logroño</v>
      </c>
    </row>
    <row r="112" spans="1:5" x14ac:dyDescent="0.2">
      <c r="A112" s="19" t="s">
        <v>390</v>
      </c>
      <c r="B112" s="19" t="s">
        <v>260</v>
      </c>
      <c r="C112" s="19" t="str">
        <f t="shared" si="1"/>
        <v>Logroño-hasta-Bañares</v>
      </c>
      <c r="D112" s="20">
        <v>45</v>
      </c>
      <c r="E112" t="str">
        <f>VLOOKUP(A112,Municipios!$B$2:$B$223,1,FALSE)</f>
        <v>Logroño</v>
      </c>
    </row>
    <row r="113" spans="1:5" x14ac:dyDescent="0.2">
      <c r="A113" s="19" t="s">
        <v>390</v>
      </c>
      <c r="B113" s="19" t="s">
        <v>264</v>
      </c>
      <c r="C113" s="19" t="str">
        <f t="shared" si="1"/>
        <v>Logroño-hasta-Baños de Río Tobía</v>
      </c>
      <c r="D113" s="20">
        <v>35</v>
      </c>
      <c r="E113" t="str">
        <f>VLOOKUP(A113,Municipios!$B$2:$B$223,1,FALSE)</f>
        <v>Logroño</v>
      </c>
    </row>
    <row r="114" spans="1:5" x14ac:dyDescent="0.2">
      <c r="A114" s="19" t="s">
        <v>390</v>
      </c>
      <c r="B114" s="19" t="s">
        <v>262</v>
      </c>
      <c r="C114" s="19" t="str">
        <f t="shared" si="1"/>
        <v>Logroño-hasta-Baños de Rioja</v>
      </c>
      <c r="D114" s="20">
        <v>51</v>
      </c>
      <c r="E114" t="str">
        <f>VLOOKUP(A114,Municipios!$B$2:$B$223,1,FALSE)</f>
        <v>Logroño</v>
      </c>
    </row>
    <row r="115" spans="1:5" x14ac:dyDescent="0.2">
      <c r="A115" s="19" t="s">
        <v>390</v>
      </c>
      <c r="B115" s="19" t="s">
        <v>266</v>
      </c>
      <c r="C115" s="19" t="str">
        <f t="shared" si="1"/>
        <v>Logroño-hasta-Berceo</v>
      </c>
      <c r="D115" s="20">
        <v>41</v>
      </c>
      <c r="E115" t="str">
        <f>VLOOKUP(A115,Municipios!$B$2:$B$223,1,FALSE)</f>
        <v>Logroño</v>
      </c>
    </row>
    <row r="116" spans="1:5" x14ac:dyDescent="0.2">
      <c r="A116" s="19" t="s">
        <v>390</v>
      </c>
      <c r="B116" s="19" t="s">
        <v>268</v>
      </c>
      <c r="C116" s="19" t="str">
        <f t="shared" si="1"/>
        <v>Logroño-hasta-Bergasa</v>
      </c>
      <c r="D116" s="20">
        <v>45</v>
      </c>
      <c r="E116" t="str">
        <f>VLOOKUP(A116,Municipios!$B$2:$B$223,1,FALSE)</f>
        <v>Logroño</v>
      </c>
    </row>
    <row r="117" spans="1:5" x14ac:dyDescent="0.2">
      <c r="A117" s="19" t="s">
        <v>390</v>
      </c>
      <c r="B117" s="19" t="s">
        <v>270</v>
      </c>
      <c r="C117" s="19" t="str">
        <f t="shared" si="1"/>
        <v>Logroño-hasta-Bergasillas Bajera</v>
      </c>
      <c r="D117" s="20">
        <v>48</v>
      </c>
      <c r="E117" t="str">
        <f>VLOOKUP(A117,Municipios!$B$2:$B$223,1,FALSE)</f>
        <v>Logroño</v>
      </c>
    </row>
    <row r="118" spans="1:5" x14ac:dyDescent="0.2">
      <c r="A118" s="19" t="s">
        <v>390</v>
      </c>
      <c r="B118" s="19" t="s">
        <v>272</v>
      </c>
      <c r="C118" s="19" t="str">
        <f t="shared" si="1"/>
        <v>Logroño-hasta-Bezares</v>
      </c>
      <c r="D118" s="20">
        <v>32</v>
      </c>
      <c r="E118" t="str">
        <f>VLOOKUP(A118,Municipios!$B$2:$B$223,1,FALSE)</f>
        <v>Logroño</v>
      </c>
    </row>
    <row r="119" spans="1:5" x14ac:dyDescent="0.2">
      <c r="A119" s="19" t="s">
        <v>390</v>
      </c>
      <c r="B119" s="19" t="s">
        <v>274</v>
      </c>
      <c r="C119" s="19" t="str">
        <f t="shared" si="1"/>
        <v>Logroño-hasta-Bobadilla</v>
      </c>
      <c r="D119" s="20">
        <v>37</v>
      </c>
      <c r="E119" t="str">
        <f>VLOOKUP(A119,Municipios!$B$2:$B$223,1,FALSE)</f>
        <v>Logroño</v>
      </c>
    </row>
    <row r="120" spans="1:5" x14ac:dyDescent="0.2">
      <c r="A120" s="19" t="s">
        <v>390</v>
      </c>
      <c r="B120" s="19" t="s">
        <v>276</v>
      </c>
      <c r="C120" s="19" t="str">
        <f t="shared" si="1"/>
        <v>Logroño-hasta-Brieva de Cameros</v>
      </c>
      <c r="D120" s="20">
        <v>65</v>
      </c>
      <c r="E120" t="str">
        <f>VLOOKUP(A120,Municipios!$B$2:$B$223,1,FALSE)</f>
        <v>Logroño</v>
      </c>
    </row>
    <row r="121" spans="1:5" x14ac:dyDescent="0.2">
      <c r="A121" s="19" t="s">
        <v>390</v>
      </c>
      <c r="B121" s="19" t="s">
        <v>278</v>
      </c>
      <c r="C121" s="19" t="str">
        <f t="shared" si="1"/>
        <v>Logroño-hasta-Briñas</v>
      </c>
      <c r="D121" s="20">
        <v>46</v>
      </c>
      <c r="E121" t="str">
        <f>VLOOKUP(A121,Municipios!$B$2:$B$223,1,FALSE)</f>
        <v>Logroño</v>
      </c>
    </row>
    <row r="122" spans="1:5" x14ac:dyDescent="0.2">
      <c r="A122" s="19" t="s">
        <v>390</v>
      </c>
      <c r="B122" s="19" t="s">
        <v>280</v>
      </c>
      <c r="C122" s="19" t="str">
        <f t="shared" si="1"/>
        <v>Logroño-hasta-Briones</v>
      </c>
      <c r="D122" s="20">
        <v>35</v>
      </c>
      <c r="E122" t="str">
        <f>VLOOKUP(A122,Municipios!$B$2:$B$223,1,FALSE)</f>
        <v>Logroño</v>
      </c>
    </row>
    <row r="123" spans="1:5" x14ac:dyDescent="0.2">
      <c r="A123" s="19" t="s">
        <v>390</v>
      </c>
      <c r="B123" s="19" t="s">
        <v>282</v>
      </c>
      <c r="C123" s="19" t="str">
        <f t="shared" si="1"/>
        <v>Logroño-hasta-Cabezón de Cameros</v>
      </c>
      <c r="D123" s="20">
        <v>43</v>
      </c>
      <c r="E123" t="str">
        <f>VLOOKUP(A123,Municipios!$B$2:$B$223,1,FALSE)</f>
        <v>Logroño</v>
      </c>
    </row>
    <row r="124" spans="1:5" x14ac:dyDescent="0.2">
      <c r="A124" s="19" t="s">
        <v>390</v>
      </c>
      <c r="B124" s="19" t="s">
        <v>284</v>
      </c>
      <c r="C124" s="19" t="str">
        <f t="shared" si="1"/>
        <v>Logroño-hasta-Calahorra</v>
      </c>
      <c r="D124" s="20">
        <v>47</v>
      </c>
      <c r="E124" t="str">
        <f>VLOOKUP(A124,Municipios!$B$2:$B$223,1,FALSE)</f>
        <v>Logroño</v>
      </c>
    </row>
    <row r="125" spans="1:5" x14ac:dyDescent="0.2">
      <c r="A125" s="19" t="s">
        <v>390</v>
      </c>
      <c r="B125" s="19" t="s">
        <v>286</v>
      </c>
      <c r="C125" s="19" t="str">
        <f t="shared" si="1"/>
        <v>Logroño-hasta-Camprovín</v>
      </c>
      <c r="D125" s="20">
        <v>34</v>
      </c>
      <c r="E125" t="str">
        <f>VLOOKUP(A125,Municipios!$B$2:$B$223,1,FALSE)</f>
        <v>Logroño</v>
      </c>
    </row>
    <row r="126" spans="1:5" x14ac:dyDescent="0.2">
      <c r="A126" s="19" t="s">
        <v>390</v>
      </c>
      <c r="B126" s="19" t="s">
        <v>288</v>
      </c>
      <c r="C126" s="19" t="str">
        <f t="shared" si="1"/>
        <v>Logroño-hasta-Canales de la Sierra</v>
      </c>
      <c r="D126" s="20">
        <v>83</v>
      </c>
      <c r="E126" t="str">
        <f>VLOOKUP(A126,Municipios!$B$2:$B$223,1,FALSE)</f>
        <v>Logroño</v>
      </c>
    </row>
    <row r="127" spans="1:5" x14ac:dyDescent="0.2">
      <c r="A127" s="19" t="s">
        <v>390</v>
      </c>
      <c r="B127" s="19" t="s">
        <v>290</v>
      </c>
      <c r="C127" s="19" t="str">
        <f t="shared" si="1"/>
        <v>Logroño-hasta-Canillas de Río Tuerto</v>
      </c>
      <c r="D127" s="20">
        <v>39</v>
      </c>
      <c r="E127" t="str">
        <f>VLOOKUP(A127,Municipios!$B$2:$B$223,1,FALSE)</f>
        <v>Logroño</v>
      </c>
    </row>
    <row r="128" spans="1:5" x14ac:dyDescent="0.2">
      <c r="A128" s="19" t="s">
        <v>390</v>
      </c>
      <c r="B128" s="19" t="s">
        <v>292</v>
      </c>
      <c r="C128" s="19" t="str">
        <f t="shared" si="1"/>
        <v>Logroño-hasta-Cañas</v>
      </c>
      <c r="D128" s="20">
        <v>40</v>
      </c>
      <c r="E128" t="str">
        <f>VLOOKUP(A128,Municipios!$B$2:$B$223,1,FALSE)</f>
        <v>Logroño</v>
      </c>
    </row>
    <row r="129" spans="1:5" x14ac:dyDescent="0.2">
      <c r="A129" s="19" t="s">
        <v>390</v>
      </c>
      <c r="B129" s="19" t="s">
        <v>294</v>
      </c>
      <c r="C129" s="19" t="str">
        <f t="shared" si="1"/>
        <v>Logroño-hasta-Cárdenas</v>
      </c>
      <c r="D129" s="20">
        <v>32</v>
      </c>
      <c r="E129" t="str">
        <f>VLOOKUP(A129,Municipios!$B$2:$B$223,1,FALSE)</f>
        <v>Logroño</v>
      </c>
    </row>
    <row r="130" spans="1:5" x14ac:dyDescent="0.2">
      <c r="A130" s="19" t="s">
        <v>390</v>
      </c>
      <c r="B130" s="19" t="s">
        <v>296</v>
      </c>
      <c r="C130" s="19" t="str">
        <f t="shared" ref="C130:C193" si="2">CONCATENATE(A130,"-hasta-",B130)</f>
        <v>Logroño-hasta-Casalarreina</v>
      </c>
      <c r="D130" s="20">
        <v>46</v>
      </c>
      <c r="E130" t="str">
        <f>VLOOKUP(A130,Municipios!$B$2:$B$223,1,FALSE)</f>
        <v>Logroño</v>
      </c>
    </row>
    <row r="131" spans="1:5" x14ac:dyDescent="0.2">
      <c r="A131" s="19" t="s">
        <v>390</v>
      </c>
      <c r="B131" s="19" t="s">
        <v>298</v>
      </c>
      <c r="C131" s="19" t="str">
        <f t="shared" si="2"/>
        <v>Logroño-hasta-Castañares de Rioja</v>
      </c>
      <c r="D131" s="20">
        <v>50</v>
      </c>
      <c r="E131" t="str">
        <f>VLOOKUP(A131,Municipios!$B$2:$B$223,1,FALSE)</f>
        <v>Logroño</v>
      </c>
    </row>
    <row r="132" spans="1:5" x14ac:dyDescent="0.2">
      <c r="A132" s="19" t="s">
        <v>390</v>
      </c>
      <c r="B132" s="19" t="s">
        <v>300</v>
      </c>
      <c r="C132" s="19" t="str">
        <f t="shared" si="2"/>
        <v>Logroño-hasta-Castroviejo</v>
      </c>
      <c r="D132" s="20">
        <v>35</v>
      </c>
      <c r="E132" t="str">
        <f>VLOOKUP(A132,Municipios!$B$2:$B$223,1,FALSE)</f>
        <v>Logroño</v>
      </c>
    </row>
    <row r="133" spans="1:5" x14ac:dyDescent="0.2">
      <c r="A133" s="19" t="s">
        <v>390</v>
      </c>
      <c r="B133" s="19" t="s">
        <v>302</v>
      </c>
      <c r="C133" s="19" t="str">
        <f t="shared" si="2"/>
        <v>Logroño-hasta-Cellorigo</v>
      </c>
      <c r="D133" s="20">
        <v>63</v>
      </c>
      <c r="E133" t="str">
        <f>VLOOKUP(A133,Municipios!$B$2:$B$223,1,FALSE)</f>
        <v>Logroño</v>
      </c>
    </row>
    <row r="134" spans="1:5" x14ac:dyDescent="0.2">
      <c r="A134" s="19" t="s">
        <v>390</v>
      </c>
      <c r="B134" s="19" t="s">
        <v>304</v>
      </c>
      <c r="C134" s="19" t="str">
        <f t="shared" si="2"/>
        <v>Logroño-hasta-Cenicero</v>
      </c>
      <c r="D134" s="20">
        <v>21</v>
      </c>
      <c r="E134" t="str">
        <f>VLOOKUP(A134,Municipios!$B$2:$B$223,1,FALSE)</f>
        <v>Logroño</v>
      </c>
    </row>
    <row r="135" spans="1:5" x14ac:dyDescent="0.2">
      <c r="A135" s="19" t="s">
        <v>390</v>
      </c>
      <c r="B135" s="19" t="s">
        <v>306</v>
      </c>
      <c r="C135" s="19" t="str">
        <f t="shared" si="2"/>
        <v>Logroño-hasta-Cervera del Río Alhama</v>
      </c>
      <c r="D135" s="20">
        <v>86</v>
      </c>
      <c r="E135" t="str">
        <f>VLOOKUP(A135,Municipios!$B$2:$B$223,1,FALSE)</f>
        <v>Logroño</v>
      </c>
    </row>
    <row r="136" spans="1:5" x14ac:dyDescent="0.2">
      <c r="A136" s="19" t="s">
        <v>390</v>
      </c>
      <c r="B136" s="19" t="s">
        <v>310</v>
      </c>
      <c r="C136" s="19" t="str">
        <f t="shared" si="2"/>
        <v>Logroño-hasta-Cidamón</v>
      </c>
      <c r="D136" s="20">
        <v>48</v>
      </c>
      <c r="E136" t="str">
        <f>VLOOKUP(A136,Municipios!$B$2:$B$223,1,FALSE)</f>
        <v>Logroño</v>
      </c>
    </row>
    <row r="137" spans="1:5" x14ac:dyDescent="0.2">
      <c r="A137" s="19" t="s">
        <v>390</v>
      </c>
      <c r="B137" s="19" t="s">
        <v>312</v>
      </c>
      <c r="C137" s="19" t="str">
        <f t="shared" si="2"/>
        <v>Logroño-hasta-Cihuri</v>
      </c>
      <c r="D137" s="20">
        <v>48</v>
      </c>
      <c r="E137" t="str">
        <f>VLOOKUP(A137,Municipios!$B$2:$B$223,1,FALSE)</f>
        <v>Logroño</v>
      </c>
    </row>
    <row r="138" spans="1:5" x14ac:dyDescent="0.2">
      <c r="A138" s="19" t="s">
        <v>390</v>
      </c>
      <c r="B138" s="19" t="s">
        <v>314</v>
      </c>
      <c r="C138" s="19" t="str">
        <f t="shared" si="2"/>
        <v>Logroño-hasta-Cirueña</v>
      </c>
      <c r="D138" s="20">
        <v>44</v>
      </c>
      <c r="E138" t="str">
        <f>VLOOKUP(A138,Municipios!$B$2:$B$223,1,FALSE)</f>
        <v>Logroño</v>
      </c>
    </row>
    <row r="139" spans="1:5" x14ac:dyDescent="0.2">
      <c r="A139" s="19" t="s">
        <v>390</v>
      </c>
      <c r="B139" s="19" t="s">
        <v>316</v>
      </c>
      <c r="C139" s="19" t="str">
        <f t="shared" si="2"/>
        <v>Logroño-hasta-Clavijo</v>
      </c>
      <c r="D139" s="20">
        <v>17</v>
      </c>
      <c r="E139" t="str">
        <f>VLOOKUP(A139,Municipios!$B$2:$B$223,1,FALSE)</f>
        <v>Logroño</v>
      </c>
    </row>
    <row r="140" spans="1:5" x14ac:dyDescent="0.2">
      <c r="A140" s="19" t="s">
        <v>390</v>
      </c>
      <c r="B140" s="19" t="s">
        <v>318</v>
      </c>
      <c r="C140" s="19" t="str">
        <f t="shared" si="2"/>
        <v>Logroño-hasta-Cordovín</v>
      </c>
      <c r="D140" s="20">
        <v>38</v>
      </c>
      <c r="E140" t="str">
        <f>VLOOKUP(A140,Municipios!$B$2:$B$223,1,FALSE)</f>
        <v>Logroño</v>
      </c>
    </row>
    <row r="141" spans="1:5" x14ac:dyDescent="0.2">
      <c r="A141" s="19" t="s">
        <v>390</v>
      </c>
      <c r="B141" s="19" t="s">
        <v>320</v>
      </c>
      <c r="C141" s="19" t="str">
        <f t="shared" si="2"/>
        <v>Logroño-hasta-Corera</v>
      </c>
      <c r="D141" s="20">
        <v>27</v>
      </c>
      <c r="E141" t="str">
        <f>VLOOKUP(A141,Municipios!$B$2:$B$223,1,FALSE)</f>
        <v>Logroño</v>
      </c>
    </row>
    <row r="142" spans="1:5" x14ac:dyDescent="0.2">
      <c r="A142" s="19" t="s">
        <v>390</v>
      </c>
      <c r="B142" s="19" t="s">
        <v>322</v>
      </c>
      <c r="C142" s="19" t="str">
        <f t="shared" si="2"/>
        <v>Logroño-hasta-Cornago</v>
      </c>
      <c r="D142" s="20">
        <v>73</v>
      </c>
      <c r="E142" t="str">
        <f>VLOOKUP(A142,Municipios!$B$2:$B$223,1,FALSE)</f>
        <v>Logroño</v>
      </c>
    </row>
    <row r="143" spans="1:5" x14ac:dyDescent="0.2">
      <c r="A143" s="19" t="s">
        <v>390</v>
      </c>
      <c r="B143" s="19" t="s">
        <v>324</v>
      </c>
      <c r="C143" s="19" t="str">
        <f t="shared" si="2"/>
        <v>Logroño-hasta-Corporales</v>
      </c>
      <c r="D143" s="20">
        <v>50</v>
      </c>
      <c r="E143" t="str">
        <f>VLOOKUP(A143,Municipios!$B$2:$B$223,1,FALSE)</f>
        <v>Logroño</v>
      </c>
    </row>
    <row r="144" spans="1:5" x14ac:dyDescent="0.2">
      <c r="A144" s="19" t="s">
        <v>390</v>
      </c>
      <c r="B144" s="19" t="s">
        <v>326</v>
      </c>
      <c r="C144" s="19" t="str">
        <f t="shared" si="2"/>
        <v>Logroño-hasta-Cuzcurrita de Río Tirón</v>
      </c>
      <c r="D144" s="20">
        <v>51</v>
      </c>
      <c r="E144" t="str">
        <f>VLOOKUP(A144,Municipios!$B$2:$B$223,1,FALSE)</f>
        <v>Logroño</v>
      </c>
    </row>
    <row r="145" spans="1:5" x14ac:dyDescent="0.2">
      <c r="A145" s="19" t="s">
        <v>390</v>
      </c>
      <c r="B145" s="19" t="s">
        <v>328</v>
      </c>
      <c r="C145" s="19" t="str">
        <f t="shared" si="2"/>
        <v>Logroño-hasta-Daroca de Rioja</v>
      </c>
      <c r="D145" s="20">
        <v>20</v>
      </c>
      <c r="E145" t="str">
        <f>VLOOKUP(A145,Municipios!$B$2:$B$223,1,FALSE)</f>
        <v>Logroño</v>
      </c>
    </row>
    <row r="146" spans="1:5" x14ac:dyDescent="0.2">
      <c r="A146" s="19" t="s">
        <v>390</v>
      </c>
      <c r="B146" s="19" t="s">
        <v>330</v>
      </c>
      <c r="C146" s="19" t="str">
        <f t="shared" si="2"/>
        <v>Logroño-hasta-Enciso</v>
      </c>
      <c r="D146" s="20">
        <v>71</v>
      </c>
      <c r="E146" t="str">
        <f>VLOOKUP(A146,Municipios!$B$2:$B$223,1,FALSE)</f>
        <v>Logroño</v>
      </c>
    </row>
    <row r="147" spans="1:5" x14ac:dyDescent="0.2">
      <c r="A147" s="19" t="s">
        <v>390</v>
      </c>
      <c r="B147" s="19" t="s">
        <v>332</v>
      </c>
      <c r="C147" s="19" t="str">
        <f t="shared" si="2"/>
        <v>Logroño-hasta-Entrena</v>
      </c>
      <c r="D147" s="20">
        <v>13</v>
      </c>
      <c r="E147" t="str">
        <f>VLOOKUP(A147,Municipios!$B$2:$B$223,1,FALSE)</f>
        <v>Logroño</v>
      </c>
    </row>
    <row r="148" spans="1:5" x14ac:dyDescent="0.2">
      <c r="A148" s="19" t="s">
        <v>390</v>
      </c>
      <c r="B148" s="19" t="s">
        <v>334</v>
      </c>
      <c r="C148" s="19" t="str">
        <f t="shared" si="2"/>
        <v>Logroño-hasta-Estollo</v>
      </c>
      <c r="D148" s="20">
        <v>43</v>
      </c>
      <c r="E148" t="str">
        <f>VLOOKUP(A148,Municipios!$B$2:$B$223,1,FALSE)</f>
        <v>Logroño</v>
      </c>
    </row>
    <row r="149" spans="1:5" x14ac:dyDescent="0.2">
      <c r="A149" s="19" t="s">
        <v>390</v>
      </c>
      <c r="B149" s="19" t="s">
        <v>336</v>
      </c>
      <c r="C149" s="19" t="str">
        <f t="shared" si="2"/>
        <v>Logroño-hasta-Ezcaray</v>
      </c>
      <c r="D149" s="20">
        <v>60</v>
      </c>
      <c r="E149" t="str">
        <f>VLOOKUP(A149,Municipios!$B$2:$B$223,1,FALSE)</f>
        <v>Logroño</v>
      </c>
    </row>
    <row r="150" spans="1:5" x14ac:dyDescent="0.2">
      <c r="A150" s="19" t="s">
        <v>390</v>
      </c>
      <c r="B150" s="19" t="s">
        <v>338</v>
      </c>
      <c r="C150" s="19" t="str">
        <f t="shared" si="2"/>
        <v>Logroño-hasta-Foncea</v>
      </c>
      <c r="D150" s="20">
        <v>62</v>
      </c>
      <c r="E150" t="str">
        <f>VLOOKUP(A150,Municipios!$B$2:$B$223,1,FALSE)</f>
        <v>Logroño</v>
      </c>
    </row>
    <row r="151" spans="1:5" x14ac:dyDescent="0.2">
      <c r="A151" s="19" t="s">
        <v>390</v>
      </c>
      <c r="B151" s="19" t="s">
        <v>340</v>
      </c>
      <c r="C151" s="19" t="str">
        <f t="shared" si="2"/>
        <v>Logroño-hasta-Fonzaleche</v>
      </c>
      <c r="D151" s="20">
        <v>57</v>
      </c>
      <c r="E151" t="str">
        <f>VLOOKUP(A151,Municipios!$B$2:$B$223,1,FALSE)</f>
        <v>Logroño</v>
      </c>
    </row>
    <row r="152" spans="1:5" x14ac:dyDescent="0.2">
      <c r="A152" s="19" t="s">
        <v>390</v>
      </c>
      <c r="B152" s="19" t="s">
        <v>342</v>
      </c>
      <c r="C152" s="19" t="str">
        <f t="shared" si="2"/>
        <v>Logroño-hasta-Fuenmayor</v>
      </c>
      <c r="D152" s="20">
        <v>13</v>
      </c>
      <c r="E152" t="str">
        <f>VLOOKUP(A152,Municipios!$B$2:$B$223,1,FALSE)</f>
        <v>Logroño</v>
      </c>
    </row>
    <row r="153" spans="1:5" x14ac:dyDescent="0.2">
      <c r="A153" s="19" t="s">
        <v>390</v>
      </c>
      <c r="B153" s="19" t="s">
        <v>344</v>
      </c>
      <c r="C153" s="19" t="str">
        <f t="shared" si="2"/>
        <v>Logroño-hasta-Galbárruli</v>
      </c>
      <c r="D153" s="20">
        <v>60</v>
      </c>
      <c r="E153" t="str">
        <f>VLOOKUP(A153,Municipios!$B$2:$B$223,1,FALSE)</f>
        <v>Logroño</v>
      </c>
    </row>
    <row r="154" spans="1:5" x14ac:dyDescent="0.2">
      <c r="A154" s="19" t="s">
        <v>390</v>
      </c>
      <c r="B154" s="19" t="s">
        <v>346</v>
      </c>
      <c r="C154" s="19" t="str">
        <f t="shared" si="2"/>
        <v>Logroño-hasta-Galilea</v>
      </c>
      <c r="D154" s="20">
        <v>26</v>
      </c>
      <c r="E154" t="str">
        <f>VLOOKUP(A154,Municipios!$B$2:$B$223,1,FALSE)</f>
        <v>Logroño</v>
      </c>
    </row>
    <row r="155" spans="1:5" x14ac:dyDescent="0.2">
      <c r="A155" s="19" t="s">
        <v>390</v>
      </c>
      <c r="B155" s="19" t="s">
        <v>348</v>
      </c>
      <c r="C155" s="19" t="str">
        <f t="shared" si="2"/>
        <v>Logroño-hasta-Gallinero de Cameros</v>
      </c>
      <c r="D155" s="20">
        <v>43</v>
      </c>
      <c r="E155" t="str">
        <f>VLOOKUP(A155,Municipios!$B$2:$B$223,1,FALSE)</f>
        <v>Logroño</v>
      </c>
    </row>
    <row r="156" spans="1:5" x14ac:dyDescent="0.2">
      <c r="A156" s="19" t="s">
        <v>390</v>
      </c>
      <c r="B156" s="19" t="s">
        <v>350</v>
      </c>
      <c r="C156" s="19" t="str">
        <f t="shared" si="2"/>
        <v>Logroño-hasta-Gimileo</v>
      </c>
      <c r="D156" s="20">
        <v>38</v>
      </c>
      <c r="E156" t="str">
        <f>VLOOKUP(A156,Municipios!$B$2:$B$223,1,FALSE)</f>
        <v>Logroño</v>
      </c>
    </row>
    <row r="157" spans="1:5" x14ac:dyDescent="0.2">
      <c r="A157" s="19" t="s">
        <v>390</v>
      </c>
      <c r="B157" s="19" t="s">
        <v>352</v>
      </c>
      <c r="C157" s="19" t="str">
        <f t="shared" si="2"/>
        <v>Logroño-hasta-Grañón</v>
      </c>
      <c r="D157" s="20">
        <v>53</v>
      </c>
      <c r="E157" t="str">
        <f>VLOOKUP(A157,Municipios!$B$2:$B$223,1,FALSE)</f>
        <v>Logroño</v>
      </c>
    </row>
    <row r="158" spans="1:5" x14ac:dyDescent="0.2">
      <c r="A158" s="19" t="s">
        <v>390</v>
      </c>
      <c r="B158" s="19" t="s">
        <v>354</v>
      </c>
      <c r="C158" s="19" t="str">
        <f t="shared" si="2"/>
        <v>Logroño-hasta-Grávalos</v>
      </c>
      <c r="D158" s="20">
        <v>70</v>
      </c>
      <c r="E158" t="str">
        <f>VLOOKUP(A158,Municipios!$B$2:$B$223,1,FALSE)</f>
        <v>Logroño</v>
      </c>
    </row>
    <row r="159" spans="1:5" x14ac:dyDescent="0.2">
      <c r="A159" s="19" t="s">
        <v>390</v>
      </c>
      <c r="B159" s="19" t="s">
        <v>356</v>
      </c>
      <c r="C159" s="19" t="str">
        <f t="shared" si="2"/>
        <v>Logroño-hasta-Haro</v>
      </c>
      <c r="D159" s="20">
        <v>43</v>
      </c>
      <c r="E159" t="str">
        <f>VLOOKUP(A159,Municipios!$B$2:$B$223,1,FALSE)</f>
        <v>Logroño</v>
      </c>
    </row>
    <row r="160" spans="1:5" x14ac:dyDescent="0.2">
      <c r="A160" s="19" t="s">
        <v>390</v>
      </c>
      <c r="B160" s="19" t="s">
        <v>358</v>
      </c>
      <c r="C160" s="19" t="str">
        <f t="shared" si="2"/>
        <v>Logroño-hasta-Herce</v>
      </c>
      <c r="D160" s="20">
        <v>54</v>
      </c>
      <c r="E160" t="str">
        <f>VLOOKUP(A160,Municipios!$B$2:$B$223,1,FALSE)</f>
        <v>Logroño</v>
      </c>
    </row>
    <row r="161" spans="1:5" x14ac:dyDescent="0.2">
      <c r="A161" s="19" t="s">
        <v>390</v>
      </c>
      <c r="B161" s="19" t="s">
        <v>360</v>
      </c>
      <c r="C161" s="19" t="str">
        <f t="shared" si="2"/>
        <v>Logroño-hasta-Herramélluri</v>
      </c>
      <c r="D161" s="20">
        <v>56</v>
      </c>
      <c r="E161" t="str">
        <f>VLOOKUP(A161,Municipios!$B$2:$B$223,1,FALSE)</f>
        <v>Logroño</v>
      </c>
    </row>
    <row r="162" spans="1:5" x14ac:dyDescent="0.2">
      <c r="A162" s="19" t="s">
        <v>390</v>
      </c>
      <c r="B162" s="19" t="s">
        <v>362</v>
      </c>
      <c r="C162" s="19" t="str">
        <f t="shared" si="2"/>
        <v>Logroño-hasta-Hervías</v>
      </c>
      <c r="D162" s="20">
        <v>41</v>
      </c>
      <c r="E162" t="str">
        <f>VLOOKUP(A162,Municipios!$B$2:$B$223,1,FALSE)</f>
        <v>Logroño</v>
      </c>
    </row>
    <row r="163" spans="1:5" x14ac:dyDescent="0.2">
      <c r="A163" s="19" t="s">
        <v>390</v>
      </c>
      <c r="B163" s="19" t="s">
        <v>364</v>
      </c>
      <c r="C163" s="19" t="str">
        <f t="shared" si="2"/>
        <v>Logroño-hasta-Hormilla</v>
      </c>
      <c r="D163" s="20">
        <v>31</v>
      </c>
      <c r="E163" t="str">
        <f>VLOOKUP(A163,Municipios!$B$2:$B$223,1,FALSE)</f>
        <v>Logroño</v>
      </c>
    </row>
    <row r="164" spans="1:5" x14ac:dyDescent="0.2">
      <c r="A164" s="19" t="s">
        <v>390</v>
      </c>
      <c r="B164" s="19" t="s">
        <v>366</v>
      </c>
      <c r="C164" s="19" t="str">
        <f t="shared" si="2"/>
        <v>Logroño-hasta-Hormilleja</v>
      </c>
      <c r="D164" s="20">
        <v>32</v>
      </c>
      <c r="E164" t="str">
        <f>VLOOKUP(A164,Municipios!$B$2:$B$223,1,FALSE)</f>
        <v>Logroño</v>
      </c>
    </row>
    <row r="165" spans="1:5" x14ac:dyDescent="0.2">
      <c r="A165" s="19" t="s">
        <v>390</v>
      </c>
      <c r="B165" s="19" t="s">
        <v>368</v>
      </c>
      <c r="C165" s="19" t="str">
        <f t="shared" si="2"/>
        <v>Logroño-hasta-Hornillos de Cameros</v>
      </c>
      <c r="D165" s="20">
        <v>46</v>
      </c>
      <c r="E165" t="str">
        <f>VLOOKUP(A165,Municipios!$B$2:$B$223,1,FALSE)</f>
        <v>Logroño</v>
      </c>
    </row>
    <row r="166" spans="1:5" x14ac:dyDescent="0.2">
      <c r="A166" s="19" t="s">
        <v>390</v>
      </c>
      <c r="B166" s="19" t="s">
        <v>370</v>
      </c>
      <c r="C166" s="19" t="str">
        <f t="shared" si="2"/>
        <v>Logroño-hasta-Hornos de Moncalvillo</v>
      </c>
      <c r="D166" s="20">
        <v>18</v>
      </c>
      <c r="E166" t="str">
        <f>VLOOKUP(A166,Municipios!$B$2:$B$223,1,FALSE)</f>
        <v>Logroño</v>
      </c>
    </row>
    <row r="167" spans="1:5" x14ac:dyDescent="0.2">
      <c r="A167" s="19" t="s">
        <v>390</v>
      </c>
      <c r="B167" s="19" t="s">
        <v>372</v>
      </c>
      <c r="C167" s="19" t="str">
        <f t="shared" si="2"/>
        <v>Logroño-hasta-Huércanos</v>
      </c>
      <c r="D167" s="20">
        <v>24</v>
      </c>
      <c r="E167" t="str">
        <f>VLOOKUP(A167,Municipios!$B$2:$B$223,1,FALSE)</f>
        <v>Logroño</v>
      </c>
    </row>
    <row r="168" spans="1:5" x14ac:dyDescent="0.2">
      <c r="A168" s="19" t="s">
        <v>390</v>
      </c>
      <c r="B168" s="19" t="s">
        <v>374</v>
      </c>
      <c r="C168" s="19" t="str">
        <f t="shared" si="2"/>
        <v>Logroño-hasta-Igea</v>
      </c>
      <c r="D168" s="20">
        <v>87</v>
      </c>
      <c r="E168" t="str">
        <f>VLOOKUP(A168,Municipios!$B$2:$B$223,1,FALSE)</f>
        <v>Logroño</v>
      </c>
    </row>
    <row r="169" spans="1:5" x14ac:dyDescent="0.2">
      <c r="A169" s="19" t="s">
        <v>390</v>
      </c>
      <c r="B169" s="19" t="s">
        <v>376</v>
      </c>
      <c r="C169" s="19" t="str">
        <f t="shared" si="2"/>
        <v>Logroño-hasta-Jalón de Cameros</v>
      </c>
      <c r="D169" s="20">
        <v>40</v>
      </c>
      <c r="E169" t="str">
        <f>VLOOKUP(A169,Municipios!$B$2:$B$223,1,FALSE)</f>
        <v>Logroño</v>
      </c>
    </row>
    <row r="170" spans="1:5" x14ac:dyDescent="0.2">
      <c r="A170" s="19" t="s">
        <v>390</v>
      </c>
      <c r="B170" s="19" t="s">
        <v>378</v>
      </c>
      <c r="C170" s="19" t="str">
        <f t="shared" si="2"/>
        <v>Logroño-hasta-Laguna de Cameros</v>
      </c>
      <c r="D170" s="20">
        <v>47</v>
      </c>
      <c r="E170" t="str">
        <f>VLOOKUP(A170,Municipios!$B$2:$B$223,1,FALSE)</f>
        <v>Logroño</v>
      </c>
    </row>
    <row r="171" spans="1:5" x14ac:dyDescent="0.2">
      <c r="A171" s="19" t="s">
        <v>390</v>
      </c>
      <c r="B171" s="19" t="s">
        <v>380</v>
      </c>
      <c r="C171" s="19" t="str">
        <f t="shared" si="2"/>
        <v>Logroño-hasta-Lagunilla del Jubera</v>
      </c>
      <c r="D171" s="20">
        <v>25</v>
      </c>
      <c r="E171" t="str">
        <f>VLOOKUP(A171,Municipios!$B$2:$B$223,1,FALSE)</f>
        <v>Logroño</v>
      </c>
    </row>
    <row r="172" spans="1:5" x14ac:dyDescent="0.2">
      <c r="A172" s="19" t="s">
        <v>390</v>
      </c>
      <c r="B172" s="19" t="s">
        <v>382</v>
      </c>
      <c r="C172" s="19" t="str">
        <f t="shared" si="2"/>
        <v>Logroño-hasta-Lardero</v>
      </c>
      <c r="D172" s="20">
        <v>5</v>
      </c>
      <c r="E172" t="str">
        <f>VLOOKUP(A172,Municipios!$B$2:$B$223,1,FALSE)</f>
        <v>Logroño</v>
      </c>
    </row>
    <row r="173" spans="1:5" x14ac:dyDescent="0.2">
      <c r="A173" s="19" t="s">
        <v>390</v>
      </c>
      <c r="B173" s="19" t="s">
        <v>384</v>
      </c>
      <c r="C173" s="19" t="str">
        <f t="shared" si="2"/>
        <v>Logroño-hasta-Ledesma de la Cogolla</v>
      </c>
      <c r="D173" s="20">
        <v>43</v>
      </c>
      <c r="E173" t="str">
        <f>VLOOKUP(A173,Municipios!$B$2:$B$223,1,FALSE)</f>
        <v>Logroño</v>
      </c>
    </row>
    <row r="174" spans="1:5" x14ac:dyDescent="0.2">
      <c r="A174" s="19" t="s">
        <v>390</v>
      </c>
      <c r="B174" s="19" t="s">
        <v>386</v>
      </c>
      <c r="C174" s="19" t="str">
        <f t="shared" si="2"/>
        <v>Logroño-hasta-Leiva</v>
      </c>
      <c r="D174" s="20">
        <v>58</v>
      </c>
      <c r="E174" t="str">
        <f>VLOOKUP(A174,Municipios!$B$2:$B$223,1,FALSE)</f>
        <v>Logroño</v>
      </c>
    </row>
    <row r="175" spans="1:5" x14ac:dyDescent="0.2">
      <c r="A175" s="19" t="s">
        <v>390</v>
      </c>
      <c r="B175" s="19" t="s">
        <v>388</v>
      </c>
      <c r="C175" s="19" t="str">
        <f t="shared" si="2"/>
        <v>Logroño-hasta-Leza de Río Leza</v>
      </c>
      <c r="D175" s="20">
        <v>21</v>
      </c>
      <c r="E175" t="str">
        <f>VLOOKUP(A175,Municipios!$B$2:$B$223,1,FALSE)</f>
        <v>Logroño</v>
      </c>
    </row>
    <row r="176" spans="1:5" x14ac:dyDescent="0.2">
      <c r="A176" s="19" t="s">
        <v>390</v>
      </c>
      <c r="B176" s="19" t="s">
        <v>390</v>
      </c>
      <c r="C176" s="19" t="str">
        <f t="shared" si="2"/>
        <v>Logroño-hasta-Logroño</v>
      </c>
      <c r="D176" s="20">
        <v>0</v>
      </c>
      <c r="E176" t="str">
        <f>VLOOKUP(A176,Municipios!$B$2:$B$223,1,FALSE)</f>
        <v>Logroño</v>
      </c>
    </row>
    <row r="177" spans="1:5" x14ac:dyDescent="0.2">
      <c r="A177" s="19" t="s">
        <v>390</v>
      </c>
      <c r="B177" s="19" t="s">
        <v>392</v>
      </c>
      <c r="C177" s="19" t="str">
        <f t="shared" si="2"/>
        <v>Logroño-hasta-Lumbreras</v>
      </c>
      <c r="D177" s="20">
        <v>53</v>
      </c>
      <c r="E177" t="str">
        <f>VLOOKUP(A177,Municipios!$B$2:$B$223,1,FALSE)</f>
        <v>Logroño</v>
      </c>
    </row>
    <row r="178" spans="1:5" x14ac:dyDescent="0.2">
      <c r="A178" s="19" t="s">
        <v>390</v>
      </c>
      <c r="B178" s="19" t="s">
        <v>394</v>
      </c>
      <c r="C178" s="19" t="str">
        <f t="shared" si="2"/>
        <v>Logroño-hasta-Manjarrés</v>
      </c>
      <c r="D178" s="20">
        <v>26</v>
      </c>
      <c r="E178" t="str">
        <f>VLOOKUP(A178,Municipios!$B$2:$B$223,1,FALSE)</f>
        <v>Logroño</v>
      </c>
    </row>
    <row r="179" spans="1:5" x14ac:dyDescent="0.2">
      <c r="A179" s="19" t="s">
        <v>390</v>
      </c>
      <c r="B179" s="19" t="s">
        <v>396</v>
      </c>
      <c r="C179" s="19" t="str">
        <f t="shared" si="2"/>
        <v>Logroño-hasta-Mansilla de la Sierra</v>
      </c>
      <c r="D179" s="20">
        <v>74</v>
      </c>
      <c r="E179" t="str">
        <f>VLOOKUP(A179,Municipios!$B$2:$B$223,1,FALSE)</f>
        <v>Logroño</v>
      </c>
    </row>
    <row r="180" spans="1:5" x14ac:dyDescent="0.2">
      <c r="A180" s="19" t="s">
        <v>390</v>
      </c>
      <c r="B180" s="19" t="s">
        <v>398</v>
      </c>
      <c r="C180" s="19" t="str">
        <f t="shared" si="2"/>
        <v>Logroño-hasta-Manzanares de Rioja</v>
      </c>
      <c r="D180" s="20">
        <v>44</v>
      </c>
      <c r="E180" t="str">
        <f>VLOOKUP(A180,Municipios!$B$2:$B$223,1,FALSE)</f>
        <v>Logroño</v>
      </c>
    </row>
    <row r="181" spans="1:5" x14ac:dyDescent="0.2">
      <c r="A181" s="19" t="s">
        <v>390</v>
      </c>
      <c r="B181" s="19" t="s">
        <v>400</v>
      </c>
      <c r="C181" s="19" t="str">
        <f t="shared" si="2"/>
        <v>Logroño-hasta-Matute</v>
      </c>
      <c r="D181" s="20">
        <v>41</v>
      </c>
      <c r="E181" t="str">
        <f>VLOOKUP(A181,Municipios!$B$2:$B$223,1,FALSE)</f>
        <v>Logroño</v>
      </c>
    </row>
    <row r="182" spans="1:5" x14ac:dyDescent="0.2">
      <c r="A182" s="19" t="s">
        <v>390</v>
      </c>
      <c r="B182" s="19" t="s">
        <v>402</v>
      </c>
      <c r="C182" s="19" t="str">
        <f t="shared" si="2"/>
        <v>Logroño-hasta-Medrano</v>
      </c>
      <c r="D182" s="20">
        <v>18</v>
      </c>
      <c r="E182" t="str">
        <f>VLOOKUP(A182,Municipios!$B$2:$B$223,1,FALSE)</f>
        <v>Logroño</v>
      </c>
    </row>
    <row r="183" spans="1:5" x14ac:dyDescent="0.2">
      <c r="A183" s="19" t="s">
        <v>390</v>
      </c>
      <c r="B183" s="19" t="s">
        <v>404</v>
      </c>
      <c r="C183" s="19" t="str">
        <f t="shared" si="2"/>
        <v>Logroño-hasta-Munilla</v>
      </c>
      <c r="D183" s="20">
        <v>68</v>
      </c>
      <c r="E183" t="str">
        <f>VLOOKUP(A183,Municipios!$B$2:$B$223,1,FALSE)</f>
        <v>Logroño</v>
      </c>
    </row>
    <row r="184" spans="1:5" x14ac:dyDescent="0.2">
      <c r="A184" s="19" t="s">
        <v>390</v>
      </c>
      <c r="B184" s="19" t="s">
        <v>406</v>
      </c>
      <c r="C184" s="19" t="str">
        <f t="shared" si="2"/>
        <v>Logroño-hasta-Murillo de Río Leza</v>
      </c>
      <c r="D184" s="20">
        <v>16</v>
      </c>
      <c r="E184" t="str">
        <f>VLOOKUP(A184,Municipios!$B$2:$B$223,1,FALSE)</f>
        <v>Logroño</v>
      </c>
    </row>
    <row r="185" spans="1:5" x14ac:dyDescent="0.2">
      <c r="A185" s="19" t="s">
        <v>390</v>
      </c>
      <c r="B185" s="19" t="s">
        <v>408</v>
      </c>
      <c r="C185" s="19" t="str">
        <f t="shared" si="2"/>
        <v>Logroño-hasta-Muro de Aguas</v>
      </c>
      <c r="D185" s="20">
        <v>66</v>
      </c>
      <c r="E185" t="str">
        <f>VLOOKUP(A185,Municipios!$B$2:$B$223,1,FALSE)</f>
        <v>Logroño</v>
      </c>
    </row>
    <row r="186" spans="1:5" x14ac:dyDescent="0.2">
      <c r="A186" s="19" t="s">
        <v>390</v>
      </c>
      <c r="B186" s="19" t="s">
        <v>410</v>
      </c>
      <c r="C186" s="19" t="str">
        <f t="shared" si="2"/>
        <v>Logroño-hasta-Muro en Cameros</v>
      </c>
      <c r="D186" s="20">
        <v>44</v>
      </c>
      <c r="E186" t="str">
        <f>VLOOKUP(A186,Municipios!$B$2:$B$223,1,FALSE)</f>
        <v>Logroño</v>
      </c>
    </row>
    <row r="187" spans="1:5" x14ac:dyDescent="0.2">
      <c r="A187" s="19" t="s">
        <v>390</v>
      </c>
      <c r="B187" s="19" t="s">
        <v>412</v>
      </c>
      <c r="C187" s="19" t="str">
        <f t="shared" si="2"/>
        <v>Logroño-hasta-Nájera</v>
      </c>
      <c r="D187" s="20">
        <v>27</v>
      </c>
      <c r="E187" t="str">
        <f>VLOOKUP(A187,Municipios!$B$2:$B$223,1,FALSE)</f>
        <v>Logroño</v>
      </c>
    </row>
    <row r="188" spans="1:5" x14ac:dyDescent="0.2">
      <c r="A188" s="19" t="s">
        <v>390</v>
      </c>
      <c r="B188" s="19" t="s">
        <v>414</v>
      </c>
      <c r="C188" s="19" t="str">
        <f t="shared" si="2"/>
        <v>Logroño-hasta-Nalda</v>
      </c>
      <c r="D188" s="20">
        <v>17</v>
      </c>
      <c r="E188" t="str">
        <f>VLOOKUP(A188,Municipios!$B$2:$B$223,1,FALSE)</f>
        <v>Logroño</v>
      </c>
    </row>
    <row r="189" spans="1:5" x14ac:dyDescent="0.2">
      <c r="A189" s="19" t="s">
        <v>390</v>
      </c>
      <c r="B189" s="19" t="s">
        <v>416</v>
      </c>
      <c r="C189" s="19" t="str">
        <f t="shared" si="2"/>
        <v>Logroño-hasta-Navajún</v>
      </c>
      <c r="D189" s="20">
        <v>105</v>
      </c>
      <c r="E189" t="str">
        <f>VLOOKUP(A189,Municipios!$B$2:$B$223,1,FALSE)</f>
        <v>Logroño</v>
      </c>
    </row>
    <row r="190" spans="1:5" x14ac:dyDescent="0.2">
      <c r="A190" s="19" t="s">
        <v>390</v>
      </c>
      <c r="B190" s="19" t="s">
        <v>418</v>
      </c>
      <c r="C190" s="19" t="str">
        <f t="shared" si="2"/>
        <v>Logroño-hasta-Navarrete</v>
      </c>
      <c r="D190" s="20">
        <v>11</v>
      </c>
      <c r="E190" t="str">
        <f>VLOOKUP(A190,Municipios!$B$2:$B$223,1,FALSE)</f>
        <v>Logroño</v>
      </c>
    </row>
    <row r="191" spans="1:5" x14ac:dyDescent="0.2">
      <c r="A191" s="19" t="s">
        <v>390</v>
      </c>
      <c r="B191" s="19" t="s">
        <v>420</v>
      </c>
      <c r="C191" s="19" t="str">
        <f t="shared" si="2"/>
        <v>Logroño-hasta-Nestares</v>
      </c>
      <c r="D191" s="20">
        <v>31</v>
      </c>
      <c r="E191" t="str">
        <f>VLOOKUP(A191,Municipios!$B$2:$B$223,1,FALSE)</f>
        <v>Logroño</v>
      </c>
    </row>
    <row r="192" spans="1:5" x14ac:dyDescent="0.2">
      <c r="A192" s="19" t="s">
        <v>390</v>
      </c>
      <c r="B192" s="19" t="s">
        <v>422</v>
      </c>
      <c r="C192" s="19" t="str">
        <f t="shared" si="2"/>
        <v>Logroño-hasta-Nieva de Cameros</v>
      </c>
      <c r="D192" s="20">
        <v>41</v>
      </c>
      <c r="E192" t="str">
        <f>VLOOKUP(A192,Municipios!$B$2:$B$223,1,FALSE)</f>
        <v>Logroño</v>
      </c>
    </row>
    <row r="193" spans="1:5" x14ac:dyDescent="0.2">
      <c r="A193" s="19" t="s">
        <v>390</v>
      </c>
      <c r="B193" s="19" t="s">
        <v>426</v>
      </c>
      <c r="C193" s="19" t="str">
        <f t="shared" si="2"/>
        <v>Logroño-hasta-Ochánduri</v>
      </c>
      <c r="D193" s="20">
        <v>55</v>
      </c>
      <c r="E193" t="str">
        <f>VLOOKUP(A193,Municipios!$B$2:$B$223,1,FALSE)</f>
        <v>Logroño</v>
      </c>
    </row>
    <row r="194" spans="1:5" x14ac:dyDescent="0.2">
      <c r="A194" s="19" t="s">
        <v>390</v>
      </c>
      <c r="B194" s="19" t="s">
        <v>424</v>
      </c>
      <c r="C194" s="19" t="str">
        <f t="shared" ref="C194:C256" si="3">CONCATENATE(A194,"-hasta-",B194)</f>
        <v>Logroño-hasta-Ocón</v>
      </c>
      <c r="D194" s="20">
        <v>33</v>
      </c>
      <c r="E194" t="str">
        <f>VLOOKUP(A194,Municipios!$B$2:$B$223,1,FALSE)</f>
        <v>Logroño</v>
      </c>
    </row>
    <row r="195" spans="1:5" x14ac:dyDescent="0.2">
      <c r="A195" s="19" t="s">
        <v>390</v>
      </c>
      <c r="B195" s="19" t="s">
        <v>428</v>
      </c>
      <c r="C195" s="19" t="str">
        <f t="shared" si="3"/>
        <v>Logroño-hasta-Ojacastro</v>
      </c>
      <c r="D195" s="20">
        <v>57</v>
      </c>
      <c r="E195" t="str">
        <f>VLOOKUP(A195,Municipios!$B$2:$B$223,1,FALSE)</f>
        <v>Logroño</v>
      </c>
    </row>
    <row r="196" spans="1:5" x14ac:dyDescent="0.2">
      <c r="A196" s="19" t="s">
        <v>390</v>
      </c>
      <c r="B196" s="19" t="s">
        <v>430</v>
      </c>
      <c r="C196" s="19" t="str">
        <f t="shared" si="3"/>
        <v>Logroño-hasta-Ollauri</v>
      </c>
      <c r="D196" s="20">
        <v>40</v>
      </c>
      <c r="E196" t="str">
        <f>VLOOKUP(A196,Municipios!$B$2:$B$223,1,FALSE)</f>
        <v>Logroño</v>
      </c>
    </row>
    <row r="197" spans="1:5" x14ac:dyDescent="0.2">
      <c r="A197" s="19" t="s">
        <v>390</v>
      </c>
      <c r="B197" s="19" t="s">
        <v>432</v>
      </c>
      <c r="C197" s="19" t="str">
        <f t="shared" si="3"/>
        <v>Logroño-hasta-Ortigosa de Cameros</v>
      </c>
      <c r="D197" s="20">
        <v>50</v>
      </c>
      <c r="E197" t="str">
        <f>VLOOKUP(A197,Municipios!$B$2:$B$223,1,FALSE)</f>
        <v>Logroño</v>
      </c>
    </row>
    <row r="198" spans="1:5" x14ac:dyDescent="0.2">
      <c r="A198" s="19" t="s">
        <v>390</v>
      </c>
      <c r="B198" s="19" t="s">
        <v>434</v>
      </c>
      <c r="C198" s="19" t="str">
        <f t="shared" si="3"/>
        <v>Logroño-hasta-Pazuengos</v>
      </c>
      <c r="D198" s="20">
        <v>59</v>
      </c>
      <c r="E198" t="str">
        <f>VLOOKUP(A198,Municipios!$B$2:$B$223,1,FALSE)</f>
        <v>Logroño</v>
      </c>
    </row>
    <row r="199" spans="1:5" x14ac:dyDescent="0.2">
      <c r="A199" s="19" t="s">
        <v>390</v>
      </c>
      <c r="B199" s="19" t="s">
        <v>436</v>
      </c>
      <c r="C199" s="19" t="str">
        <f t="shared" si="3"/>
        <v>Logroño-hasta-Pedroso</v>
      </c>
      <c r="D199" s="20">
        <v>43</v>
      </c>
      <c r="E199" t="str">
        <f>VLOOKUP(A199,Municipios!$B$2:$B$223,1,FALSE)</f>
        <v>Logroño</v>
      </c>
    </row>
    <row r="200" spans="1:5" x14ac:dyDescent="0.2">
      <c r="A200" s="19" t="s">
        <v>390</v>
      </c>
      <c r="B200" s="19" t="s">
        <v>438</v>
      </c>
      <c r="C200" s="19" t="str">
        <f t="shared" si="3"/>
        <v>Logroño-hasta-Pinillos</v>
      </c>
      <c r="D200" s="20">
        <v>40</v>
      </c>
      <c r="E200" t="str">
        <f>VLOOKUP(A200,Municipios!$B$2:$B$223,1,FALSE)</f>
        <v>Logroño</v>
      </c>
    </row>
    <row r="201" spans="1:5" x14ac:dyDescent="0.2">
      <c r="A201" s="19" t="s">
        <v>390</v>
      </c>
      <c r="B201" s="19" t="s">
        <v>440</v>
      </c>
      <c r="C201" s="19" t="str">
        <f t="shared" si="3"/>
        <v>Logroño-hasta-Pradejón</v>
      </c>
      <c r="D201" s="20">
        <v>42</v>
      </c>
      <c r="E201" t="str">
        <f>VLOOKUP(A201,Municipios!$B$2:$B$223,1,FALSE)</f>
        <v>Logroño</v>
      </c>
    </row>
    <row r="202" spans="1:5" x14ac:dyDescent="0.2">
      <c r="A202" s="19" t="s">
        <v>390</v>
      </c>
      <c r="B202" s="19" t="s">
        <v>442</v>
      </c>
      <c r="C202" s="19" t="str">
        <f t="shared" si="3"/>
        <v>Logroño-hasta-Pradillo</v>
      </c>
      <c r="D202" s="20">
        <v>41</v>
      </c>
      <c r="E202" t="str">
        <f>VLOOKUP(A202,Municipios!$B$2:$B$223,1,FALSE)</f>
        <v>Logroño</v>
      </c>
    </row>
    <row r="203" spans="1:5" x14ac:dyDescent="0.2">
      <c r="A203" s="19" t="s">
        <v>390</v>
      </c>
      <c r="B203" s="19" t="s">
        <v>444</v>
      </c>
      <c r="C203" s="19" t="str">
        <f t="shared" si="3"/>
        <v>Logroño-hasta-Préjano</v>
      </c>
      <c r="D203" s="20">
        <v>59</v>
      </c>
      <c r="E203" t="str">
        <f>VLOOKUP(A203,Municipios!$B$2:$B$223,1,FALSE)</f>
        <v>Logroño</v>
      </c>
    </row>
    <row r="204" spans="1:5" x14ac:dyDescent="0.2">
      <c r="A204" s="19" t="s">
        <v>390</v>
      </c>
      <c r="B204" s="19" t="s">
        <v>446</v>
      </c>
      <c r="C204" s="19" t="str">
        <f t="shared" si="3"/>
        <v>Logroño-hasta-Quel</v>
      </c>
      <c r="D204" s="20">
        <v>49</v>
      </c>
      <c r="E204" t="str">
        <f>VLOOKUP(A204,Municipios!$B$2:$B$223,1,FALSE)</f>
        <v>Logroño</v>
      </c>
    </row>
    <row r="205" spans="1:5" x14ac:dyDescent="0.2">
      <c r="A205" s="19" t="s">
        <v>390</v>
      </c>
      <c r="B205" s="19" t="s">
        <v>448</v>
      </c>
      <c r="C205" s="19" t="str">
        <f t="shared" si="3"/>
        <v>Logroño-hasta-Rabanera</v>
      </c>
      <c r="D205" s="20">
        <v>44</v>
      </c>
      <c r="E205" t="str">
        <f>VLOOKUP(A205,Municipios!$B$2:$B$223,1,FALSE)</f>
        <v>Logroño</v>
      </c>
    </row>
    <row r="206" spans="1:5" x14ac:dyDescent="0.2">
      <c r="A206" s="19" t="s">
        <v>390</v>
      </c>
      <c r="B206" s="19" t="s">
        <v>450</v>
      </c>
      <c r="C206" s="19" t="str">
        <f t="shared" si="3"/>
        <v>Logroño-hasta-Rasillo de Cameros (El)</v>
      </c>
      <c r="D206" s="20">
        <v>43</v>
      </c>
      <c r="E206" t="str">
        <f>VLOOKUP(A206,Municipios!$B$2:$B$223,1,FALSE)</f>
        <v>Logroño</v>
      </c>
    </row>
    <row r="207" spans="1:5" x14ac:dyDescent="0.2">
      <c r="A207" s="19" t="s">
        <v>390</v>
      </c>
      <c r="B207" s="19" t="s">
        <v>452</v>
      </c>
      <c r="C207" s="19" t="str">
        <f t="shared" si="3"/>
        <v>Logroño-hasta-Redal (El)</v>
      </c>
      <c r="D207" s="20">
        <v>30</v>
      </c>
      <c r="E207" t="str">
        <f>VLOOKUP(A207,Municipios!$B$2:$B$223,1,FALSE)</f>
        <v>Logroño</v>
      </c>
    </row>
    <row r="208" spans="1:5" x14ac:dyDescent="0.2">
      <c r="A208" s="19" t="s">
        <v>390</v>
      </c>
      <c r="B208" s="19" t="s">
        <v>454</v>
      </c>
      <c r="C208" s="19" t="str">
        <f t="shared" si="3"/>
        <v>Logroño-hasta-Ribafrecha</v>
      </c>
      <c r="D208" s="20">
        <v>15</v>
      </c>
      <c r="E208" t="str">
        <f>VLOOKUP(A208,Municipios!$B$2:$B$223,1,FALSE)</f>
        <v>Logroño</v>
      </c>
    </row>
    <row r="209" spans="1:5" x14ac:dyDescent="0.2">
      <c r="A209" s="19" t="s">
        <v>390</v>
      </c>
      <c r="B209" s="19" t="s">
        <v>456</v>
      </c>
      <c r="C209" s="19" t="str">
        <f t="shared" si="3"/>
        <v>Logroño-hasta-Rincón de Soto</v>
      </c>
      <c r="D209" s="20">
        <v>61</v>
      </c>
      <c r="E209" t="str">
        <f>VLOOKUP(A209,Municipios!$B$2:$B$223,1,FALSE)</f>
        <v>Logroño</v>
      </c>
    </row>
    <row r="210" spans="1:5" x14ac:dyDescent="0.2">
      <c r="A210" s="19" t="s">
        <v>390</v>
      </c>
      <c r="B210" s="19" t="s">
        <v>458</v>
      </c>
      <c r="C210" s="19" t="str">
        <f t="shared" si="3"/>
        <v>Logroño-hasta-Robres del Castillo</v>
      </c>
      <c r="D210" s="20">
        <v>33</v>
      </c>
      <c r="E210" t="str">
        <f>VLOOKUP(A210,Municipios!$B$2:$B$223,1,FALSE)</f>
        <v>Logroño</v>
      </c>
    </row>
    <row r="211" spans="1:5" x14ac:dyDescent="0.2">
      <c r="A211" s="19" t="s">
        <v>390</v>
      </c>
      <c r="B211" s="19" t="s">
        <v>460</v>
      </c>
      <c r="C211" s="19" t="str">
        <f t="shared" si="3"/>
        <v>Logroño-hasta-Rodezno</v>
      </c>
      <c r="D211" s="20">
        <v>42</v>
      </c>
      <c r="E211" t="str">
        <f>VLOOKUP(A211,Municipios!$B$2:$B$223,1,FALSE)</f>
        <v>Logroño</v>
      </c>
    </row>
    <row r="212" spans="1:5" x14ac:dyDescent="0.2">
      <c r="A212" s="19" t="s">
        <v>390</v>
      </c>
      <c r="B212" s="19" t="s">
        <v>462</v>
      </c>
      <c r="C212" s="19" t="str">
        <f t="shared" si="3"/>
        <v>Logroño-hasta-Sajazarra</v>
      </c>
      <c r="D212" s="20">
        <v>54</v>
      </c>
      <c r="E212" t="str">
        <f>VLOOKUP(A212,Municipios!$B$2:$B$223,1,FALSE)</f>
        <v>Logroño</v>
      </c>
    </row>
    <row r="213" spans="1:5" x14ac:dyDescent="0.2">
      <c r="A213" s="19" t="s">
        <v>390</v>
      </c>
      <c r="B213" s="19" t="s">
        <v>464</v>
      </c>
      <c r="C213" s="19" t="str">
        <f t="shared" si="3"/>
        <v>Logroño-hasta-San Asensio</v>
      </c>
      <c r="D213" s="20">
        <v>33</v>
      </c>
      <c r="E213" t="str">
        <f>VLOOKUP(A213,Municipios!$B$2:$B$223,1,FALSE)</f>
        <v>Logroño</v>
      </c>
    </row>
    <row r="214" spans="1:5" x14ac:dyDescent="0.2">
      <c r="A214" s="19" t="s">
        <v>390</v>
      </c>
      <c r="B214" s="19" t="s">
        <v>466</v>
      </c>
      <c r="C214" s="19" t="str">
        <f t="shared" si="3"/>
        <v>Logroño-hasta-San Millán de la Cogolla</v>
      </c>
      <c r="D214" s="20">
        <v>42</v>
      </c>
      <c r="E214" t="str">
        <f>VLOOKUP(A214,Municipios!$B$2:$B$223,1,FALSE)</f>
        <v>Logroño</v>
      </c>
    </row>
    <row r="215" spans="1:5" x14ac:dyDescent="0.2">
      <c r="A215" s="19" t="s">
        <v>390</v>
      </c>
      <c r="B215" s="19" t="s">
        <v>468</v>
      </c>
      <c r="C215" s="19" t="str">
        <f t="shared" si="3"/>
        <v>Logroño-hasta-San Millán de Yécora</v>
      </c>
      <c r="D215" s="20">
        <v>63</v>
      </c>
      <c r="E215" t="str">
        <f>VLOOKUP(A215,Municipios!$B$2:$B$223,1,FALSE)</f>
        <v>Logroño</v>
      </c>
    </row>
    <row r="216" spans="1:5" x14ac:dyDescent="0.2">
      <c r="A216" s="19" t="s">
        <v>390</v>
      </c>
      <c r="B216" s="19" t="s">
        <v>470</v>
      </c>
      <c r="C216" s="19" t="str">
        <f t="shared" si="3"/>
        <v>Logroño-hasta-San Román de Cameros</v>
      </c>
      <c r="D216" s="20">
        <v>37</v>
      </c>
      <c r="E216" t="str">
        <f>VLOOKUP(A216,Municipios!$B$2:$B$223,1,FALSE)</f>
        <v>Logroño</v>
      </c>
    </row>
    <row r="217" spans="1:5" x14ac:dyDescent="0.2">
      <c r="A217" s="19" t="s">
        <v>390</v>
      </c>
      <c r="B217" s="19" t="s">
        <v>1936</v>
      </c>
      <c r="C217" s="19" t="str">
        <f t="shared" si="3"/>
        <v>Logroño-hasta-San Torcuato</v>
      </c>
      <c r="D217" s="20">
        <v>47</v>
      </c>
      <c r="E217" t="str">
        <f>VLOOKUP(A217,Municipios!$B$2:$B$223,1,FALSE)</f>
        <v>Logroño</v>
      </c>
    </row>
    <row r="218" spans="1:5" ht="25.5" x14ac:dyDescent="0.2">
      <c r="A218" s="19" t="s">
        <v>390</v>
      </c>
      <c r="B218" s="19" t="s">
        <v>1942</v>
      </c>
      <c r="C218" s="19" t="str">
        <f t="shared" si="3"/>
        <v>Logroño-hasta-San Vicente de la Sonsierra</v>
      </c>
      <c r="D218" s="20">
        <v>39</v>
      </c>
      <c r="E218" t="str">
        <f>VLOOKUP(A218,Municipios!$B$2:$B$223,1,FALSE)</f>
        <v>Logroño</v>
      </c>
    </row>
    <row r="219" spans="1:5" x14ac:dyDescent="0.2">
      <c r="A219" s="19" t="s">
        <v>390</v>
      </c>
      <c r="B219" s="19" t="s">
        <v>472</v>
      </c>
      <c r="C219" s="19" t="str">
        <f t="shared" si="3"/>
        <v>Logroño-hasta-Santa Coloma</v>
      </c>
      <c r="D219" s="20">
        <v>28</v>
      </c>
      <c r="E219" t="str">
        <f>VLOOKUP(A219,Municipios!$B$2:$B$223,1,FALSE)</f>
        <v>Logroño</v>
      </c>
    </row>
    <row r="220" spans="1:5" x14ac:dyDescent="0.2">
      <c r="A220" s="19" t="s">
        <v>390</v>
      </c>
      <c r="B220" s="19" t="s">
        <v>1929</v>
      </c>
      <c r="C220" s="19" t="str">
        <f t="shared" si="3"/>
        <v>Logroño-hasta-Santa Engracia del Jubera</v>
      </c>
      <c r="D220" s="20">
        <v>27</v>
      </c>
      <c r="E220" t="str">
        <f>VLOOKUP(A220,Municipios!$B$2:$B$223,1,FALSE)</f>
        <v>Logroño</v>
      </c>
    </row>
    <row r="221" spans="1:5" x14ac:dyDescent="0.2">
      <c r="A221" s="19" t="s">
        <v>390</v>
      </c>
      <c r="B221" s="19" t="s">
        <v>1931</v>
      </c>
      <c r="C221" s="19" t="str">
        <f t="shared" si="3"/>
        <v>Logroño-hasta-Santa Eulalia Bajera</v>
      </c>
      <c r="D221" s="20">
        <v>57</v>
      </c>
      <c r="E221" t="str">
        <f>VLOOKUP(A221,Municipios!$B$2:$B$223,1,FALSE)</f>
        <v>Logroño</v>
      </c>
    </row>
    <row r="222" spans="1:5" ht="25.5" x14ac:dyDescent="0.2">
      <c r="A222" s="19" t="s">
        <v>390</v>
      </c>
      <c r="B222" s="19" t="s">
        <v>1934</v>
      </c>
      <c r="C222" s="19" t="str">
        <f t="shared" si="3"/>
        <v>Logroño-hasta-Santo Domingo de la Calzada</v>
      </c>
      <c r="D222" s="20">
        <v>46</v>
      </c>
      <c r="E222" t="str">
        <f>VLOOKUP(A222,Municipios!$B$2:$B$223,1,FALSE)</f>
        <v>Logroño</v>
      </c>
    </row>
    <row r="223" spans="1:5" x14ac:dyDescent="0.2">
      <c r="A223" s="19" t="s">
        <v>390</v>
      </c>
      <c r="B223" s="19" t="s">
        <v>1938</v>
      </c>
      <c r="C223" s="19" t="str">
        <f t="shared" si="3"/>
        <v>Logroño-hasta-Santurde de Rioja</v>
      </c>
      <c r="D223" s="20">
        <v>53</v>
      </c>
      <c r="E223" t="str">
        <f>VLOOKUP(A223,Municipios!$B$2:$B$223,1,FALSE)</f>
        <v>Logroño</v>
      </c>
    </row>
    <row r="224" spans="1:5" x14ac:dyDescent="0.2">
      <c r="A224" s="19" t="s">
        <v>390</v>
      </c>
      <c r="B224" s="19" t="s">
        <v>1940</v>
      </c>
      <c r="C224" s="19" t="str">
        <f t="shared" si="3"/>
        <v>Logroño-hasta-Santurdejo</v>
      </c>
      <c r="D224" s="20">
        <v>54</v>
      </c>
      <c r="E224" t="str">
        <f>VLOOKUP(A224,Municipios!$B$2:$B$223,1,FALSE)</f>
        <v>Logroño</v>
      </c>
    </row>
    <row r="225" spans="1:5" x14ac:dyDescent="0.2">
      <c r="A225" s="19" t="s">
        <v>390</v>
      </c>
      <c r="B225" s="19" t="s">
        <v>1944</v>
      </c>
      <c r="C225" s="19" t="str">
        <f t="shared" si="3"/>
        <v>Logroño-hasta-Sojuela</v>
      </c>
      <c r="D225" s="20">
        <v>16</v>
      </c>
      <c r="E225" t="str">
        <f>VLOOKUP(A225,Municipios!$B$2:$B$223,1,FALSE)</f>
        <v>Logroño</v>
      </c>
    </row>
    <row r="226" spans="1:5" x14ac:dyDescent="0.2">
      <c r="A226" s="19" t="s">
        <v>390</v>
      </c>
      <c r="B226" s="19" t="s">
        <v>1946</v>
      </c>
      <c r="C226" s="19" t="str">
        <f t="shared" si="3"/>
        <v>Logroño-hasta-Sorzano</v>
      </c>
      <c r="D226" s="20">
        <v>18</v>
      </c>
      <c r="E226" t="str">
        <f>VLOOKUP(A226,Municipios!$B$2:$B$223,1,FALSE)</f>
        <v>Logroño</v>
      </c>
    </row>
    <row r="227" spans="1:5" x14ac:dyDescent="0.2">
      <c r="A227" s="19" t="s">
        <v>390</v>
      </c>
      <c r="B227" s="19" t="s">
        <v>1948</v>
      </c>
      <c r="C227" s="19" t="str">
        <f t="shared" si="3"/>
        <v>Logroño-hasta-Sotés</v>
      </c>
      <c r="D227" s="20">
        <v>17</v>
      </c>
      <c r="E227" t="str">
        <f>VLOOKUP(A227,Municipios!$B$2:$B$223,1,FALSE)</f>
        <v>Logroño</v>
      </c>
    </row>
    <row r="228" spans="1:5" x14ac:dyDescent="0.2">
      <c r="A228" s="19" t="s">
        <v>390</v>
      </c>
      <c r="B228" s="19" t="s">
        <v>1950</v>
      </c>
      <c r="C228" s="19" t="str">
        <f t="shared" si="3"/>
        <v>Logroño-hasta-Soto en Cameros</v>
      </c>
      <c r="D228" s="20">
        <v>28</v>
      </c>
      <c r="E228" t="str">
        <f>VLOOKUP(A228,Municipios!$B$2:$B$223,1,FALSE)</f>
        <v>Logroño</v>
      </c>
    </row>
    <row r="229" spans="1:5" x14ac:dyDescent="0.2">
      <c r="A229" s="19" t="s">
        <v>390</v>
      </c>
      <c r="B229" s="19" t="s">
        <v>1952</v>
      </c>
      <c r="C229" s="19" t="str">
        <f t="shared" si="3"/>
        <v>Logroño-hasta-Terroba</v>
      </c>
      <c r="D229" s="20">
        <v>38</v>
      </c>
      <c r="E229" t="str">
        <f>VLOOKUP(A229,Municipios!$B$2:$B$223,1,FALSE)</f>
        <v>Logroño</v>
      </c>
    </row>
    <row r="230" spans="1:5" x14ac:dyDescent="0.2">
      <c r="A230" s="19" t="s">
        <v>390</v>
      </c>
      <c r="B230" s="19" t="s">
        <v>1954</v>
      </c>
      <c r="C230" s="19" t="str">
        <f t="shared" si="3"/>
        <v>Logroño-hasta-Tirgo</v>
      </c>
      <c r="D230" s="20">
        <v>49</v>
      </c>
      <c r="E230" t="str">
        <f>VLOOKUP(A230,Municipios!$B$2:$B$223,1,FALSE)</f>
        <v>Logroño</v>
      </c>
    </row>
    <row r="231" spans="1:5" x14ac:dyDescent="0.2">
      <c r="A231" s="19" t="s">
        <v>390</v>
      </c>
      <c r="B231" s="19" t="s">
        <v>1956</v>
      </c>
      <c r="C231" s="19" t="str">
        <f t="shared" si="3"/>
        <v>Logroño-hasta-Tobía</v>
      </c>
      <c r="D231" s="20">
        <v>43</v>
      </c>
      <c r="E231" t="str">
        <f>VLOOKUP(A231,Municipios!$B$2:$B$223,1,FALSE)</f>
        <v>Logroño</v>
      </c>
    </row>
    <row r="232" spans="1:5" x14ac:dyDescent="0.2">
      <c r="A232" s="19" t="s">
        <v>390</v>
      </c>
      <c r="B232" s="19" t="s">
        <v>1958</v>
      </c>
      <c r="C232" s="19" t="str">
        <f t="shared" si="3"/>
        <v>Logroño-hasta-Tormantos</v>
      </c>
      <c r="D232" s="20">
        <v>61</v>
      </c>
      <c r="E232" t="str">
        <f>VLOOKUP(A232,Municipios!$B$2:$B$223,1,FALSE)</f>
        <v>Logroño</v>
      </c>
    </row>
    <row r="233" spans="1:5" x14ac:dyDescent="0.2">
      <c r="A233" s="19" t="s">
        <v>390</v>
      </c>
      <c r="B233" s="19" t="s">
        <v>1964</v>
      </c>
      <c r="C233" s="19" t="str">
        <f t="shared" si="3"/>
        <v>Logroño-hasta-Torre en Cameros</v>
      </c>
      <c r="D233" s="20">
        <v>50</v>
      </c>
      <c r="E233" t="str">
        <f>VLOOKUP(A233,Municipios!$B$2:$B$223,1,FALSE)</f>
        <v>Logroño</v>
      </c>
    </row>
    <row r="234" spans="1:5" x14ac:dyDescent="0.2">
      <c r="A234" s="19" t="s">
        <v>390</v>
      </c>
      <c r="B234" s="19" t="s">
        <v>1960</v>
      </c>
      <c r="C234" s="19" t="str">
        <f t="shared" si="3"/>
        <v>Logroño-hasta-Torrecilla en Cameros</v>
      </c>
      <c r="D234" s="20">
        <v>31</v>
      </c>
      <c r="E234" t="str">
        <f>VLOOKUP(A234,Municipios!$B$2:$B$223,1,FALSE)</f>
        <v>Logroño</v>
      </c>
    </row>
    <row r="235" spans="1:5" x14ac:dyDescent="0.2">
      <c r="A235" s="19" t="s">
        <v>390</v>
      </c>
      <c r="B235" s="19" t="s">
        <v>1962</v>
      </c>
      <c r="C235" s="19" t="str">
        <f t="shared" si="3"/>
        <v>Logroño-hasta-Torrecilla sobre Alesanco</v>
      </c>
      <c r="D235" s="20">
        <v>38</v>
      </c>
      <c r="E235" t="str">
        <f>VLOOKUP(A235,Municipios!$B$2:$B$223,1,FALSE)</f>
        <v>Logroño</v>
      </c>
    </row>
    <row r="236" spans="1:5" x14ac:dyDescent="0.2">
      <c r="A236" s="19" t="s">
        <v>390</v>
      </c>
      <c r="B236" s="19" t="s">
        <v>1966</v>
      </c>
      <c r="C236" s="19" t="str">
        <f t="shared" si="3"/>
        <v>Logroño-hasta-Torremontalbo</v>
      </c>
      <c r="D236" s="20">
        <v>25</v>
      </c>
      <c r="E236" t="str">
        <f>VLOOKUP(A236,Municipios!$B$2:$B$223,1,FALSE)</f>
        <v>Logroño</v>
      </c>
    </row>
    <row r="237" spans="1:5" x14ac:dyDescent="0.2">
      <c r="A237" s="19" t="s">
        <v>390</v>
      </c>
      <c r="B237" s="19" t="s">
        <v>1968</v>
      </c>
      <c r="C237" s="19" t="str">
        <f t="shared" si="3"/>
        <v>Logroño-hasta-Treviana</v>
      </c>
      <c r="D237" s="20">
        <v>59</v>
      </c>
      <c r="E237" t="str">
        <f>VLOOKUP(A237,Municipios!$B$2:$B$223,1,FALSE)</f>
        <v>Logroño</v>
      </c>
    </row>
    <row r="238" spans="1:5" x14ac:dyDescent="0.2">
      <c r="A238" s="19" t="s">
        <v>390</v>
      </c>
      <c r="B238" s="19" t="s">
        <v>1970</v>
      </c>
      <c r="C238" s="19" t="str">
        <f t="shared" si="3"/>
        <v>Logroño-hasta-Tricio</v>
      </c>
      <c r="D238" s="20">
        <v>26</v>
      </c>
      <c r="E238" t="str">
        <f>VLOOKUP(A238,Municipios!$B$2:$B$223,1,FALSE)</f>
        <v>Logroño</v>
      </c>
    </row>
    <row r="239" spans="1:5" x14ac:dyDescent="0.2">
      <c r="A239" s="19" t="s">
        <v>390</v>
      </c>
      <c r="B239" s="19" t="s">
        <v>1972</v>
      </c>
      <c r="C239" s="19" t="str">
        <f t="shared" si="3"/>
        <v>Logroño-hasta-Tudelilla</v>
      </c>
      <c r="D239" s="20">
        <v>37</v>
      </c>
      <c r="E239" t="str">
        <f>VLOOKUP(A239,Municipios!$B$2:$B$223,1,FALSE)</f>
        <v>Logroño</v>
      </c>
    </row>
    <row r="240" spans="1:5" x14ac:dyDescent="0.2">
      <c r="A240" s="19" t="s">
        <v>390</v>
      </c>
      <c r="B240" s="19" t="s">
        <v>1974</v>
      </c>
      <c r="C240" s="19" t="str">
        <f t="shared" si="3"/>
        <v>Logroño-hasta-Uruñuela</v>
      </c>
      <c r="D240" s="20">
        <v>26</v>
      </c>
      <c r="E240" t="str">
        <f>VLOOKUP(A240,Municipios!$B$2:$B$223,1,FALSE)</f>
        <v>Logroño</v>
      </c>
    </row>
    <row r="241" spans="1:5" x14ac:dyDescent="0.2">
      <c r="A241" s="19" t="s">
        <v>390</v>
      </c>
      <c r="B241" s="19" t="s">
        <v>1976</v>
      </c>
      <c r="C241" s="19" t="str">
        <f t="shared" si="3"/>
        <v>Logroño-hasta-Valdemadera</v>
      </c>
      <c r="D241" s="20">
        <v>102</v>
      </c>
      <c r="E241" t="str">
        <f>VLOOKUP(A241,Municipios!$B$2:$B$223,1,FALSE)</f>
        <v>Logroño</v>
      </c>
    </row>
    <row r="242" spans="1:5" x14ac:dyDescent="0.2">
      <c r="A242" s="19" t="s">
        <v>390</v>
      </c>
      <c r="B242" s="19" t="s">
        <v>1978</v>
      </c>
      <c r="C242" s="19" t="str">
        <f t="shared" si="3"/>
        <v>Logroño-hasta-Valgañón</v>
      </c>
      <c r="D242" s="20">
        <v>65</v>
      </c>
      <c r="E242" t="str">
        <f>VLOOKUP(A242,Municipios!$B$2:$B$223,1,FALSE)</f>
        <v>Logroño</v>
      </c>
    </row>
    <row r="243" spans="1:5" x14ac:dyDescent="0.2">
      <c r="A243" s="19" t="s">
        <v>390</v>
      </c>
      <c r="B243" s="19" t="s">
        <v>1980</v>
      </c>
      <c r="C243" s="19" t="str">
        <f t="shared" si="3"/>
        <v>Logroño-hasta-Ventosa</v>
      </c>
      <c r="D243" s="20">
        <v>19</v>
      </c>
      <c r="E243" t="str">
        <f>VLOOKUP(A243,Municipios!$B$2:$B$223,1,FALSE)</f>
        <v>Logroño</v>
      </c>
    </row>
    <row r="244" spans="1:5" x14ac:dyDescent="0.2">
      <c r="A244" s="19" t="s">
        <v>390</v>
      </c>
      <c r="B244" s="19" t="s">
        <v>1982</v>
      </c>
      <c r="C244" s="19" t="str">
        <f t="shared" si="3"/>
        <v>Logroño-hasta-Ventrosa</v>
      </c>
      <c r="D244" s="20">
        <v>70</v>
      </c>
      <c r="E244" t="str">
        <f>VLOOKUP(A244,Municipios!$B$2:$B$223,1,FALSE)</f>
        <v>Logroño</v>
      </c>
    </row>
    <row r="245" spans="1:5" x14ac:dyDescent="0.2">
      <c r="A245" s="19" t="s">
        <v>390</v>
      </c>
      <c r="B245" s="19" t="s">
        <v>1984</v>
      </c>
      <c r="C245" s="19" t="str">
        <f t="shared" si="3"/>
        <v>Logroño-hasta-Viguera</v>
      </c>
      <c r="D245" s="20">
        <v>22</v>
      </c>
      <c r="E245" t="str">
        <f>VLOOKUP(A245,Municipios!$B$2:$B$223,1,FALSE)</f>
        <v>Logroño</v>
      </c>
    </row>
    <row r="246" spans="1:5" x14ac:dyDescent="0.2">
      <c r="A246" s="19" t="s">
        <v>390</v>
      </c>
      <c r="B246" s="19" t="s">
        <v>1986</v>
      </c>
      <c r="C246" s="19" t="str">
        <f t="shared" si="3"/>
        <v>Logroño-hasta-Villalba de Rioja</v>
      </c>
      <c r="D246" s="20">
        <v>50</v>
      </c>
      <c r="E246" t="str">
        <f>VLOOKUP(A246,Municipios!$B$2:$B$223,1,FALSE)</f>
        <v>Logroño</v>
      </c>
    </row>
    <row r="247" spans="1:5" x14ac:dyDescent="0.2">
      <c r="A247" s="19" t="s">
        <v>390</v>
      </c>
      <c r="B247" s="19" t="s">
        <v>1988</v>
      </c>
      <c r="C247" s="19" t="str">
        <f t="shared" si="3"/>
        <v>Logroño-hasta-Villalobar de Rioja</v>
      </c>
      <c r="D247" s="20">
        <v>52</v>
      </c>
      <c r="E247" t="str">
        <f>VLOOKUP(A247,Municipios!$B$2:$B$223,1,FALSE)</f>
        <v>Logroño</v>
      </c>
    </row>
    <row r="248" spans="1:5" x14ac:dyDescent="0.2">
      <c r="A248" s="19" t="s">
        <v>390</v>
      </c>
      <c r="B248" s="19" t="s">
        <v>1990</v>
      </c>
      <c r="C248" s="19" t="str">
        <f t="shared" si="3"/>
        <v>Logroño-hasta-Villamediana de Iregua</v>
      </c>
      <c r="D248" s="20">
        <v>6</v>
      </c>
      <c r="E248" t="str">
        <f>VLOOKUP(A248,Municipios!$B$2:$B$223,1,FALSE)</f>
        <v>Logroño</v>
      </c>
    </row>
    <row r="249" spans="1:5" x14ac:dyDescent="0.2">
      <c r="A249" s="19" t="s">
        <v>390</v>
      </c>
      <c r="B249" s="19" t="s">
        <v>1992</v>
      </c>
      <c r="C249" s="19" t="str">
        <f t="shared" si="3"/>
        <v>Logroño-hasta-Villanueva de Cameros</v>
      </c>
      <c r="D249" s="20">
        <v>42</v>
      </c>
      <c r="E249" t="str">
        <f>VLOOKUP(A249,Municipios!$B$2:$B$223,1,FALSE)</f>
        <v>Logroño</v>
      </c>
    </row>
    <row r="250" spans="1:5" x14ac:dyDescent="0.2">
      <c r="A250" s="19" t="s">
        <v>390</v>
      </c>
      <c r="B250" s="19" t="s">
        <v>1994</v>
      </c>
      <c r="C250" s="19" t="str">
        <f t="shared" si="3"/>
        <v>Logroño-hasta-Villar de Arnedo (El)</v>
      </c>
      <c r="D250" s="20">
        <v>36</v>
      </c>
      <c r="E250" t="str">
        <f>VLOOKUP(A250,Municipios!$B$2:$B$223,1,FALSE)</f>
        <v>Logroño</v>
      </c>
    </row>
    <row r="251" spans="1:5" x14ac:dyDescent="0.2">
      <c r="A251" s="19" t="s">
        <v>390</v>
      </c>
      <c r="B251" s="19" t="s">
        <v>1996</v>
      </c>
      <c r="C251" s="19" t="str">
        <f t="shared" si="3"/>
        <v>Logroño-hasta-Villar de Torre</v>
      </c>
      <c r="D251" s="20">
        <v>43</v>
      </c>
      <c r="E251" t="str">
        <f>VLOOKUP(A251,Municipios!$B$2:$B$223,1,FALSE)</f>
        <v>Logroño</v>
      </c>
    </row>
    <row r="252" spans="1:5" x14ac:dyDescent="0.2">
      <c r="A252" s="19" t="s">
        <v>390</v>
      </c>
      <c r="B252" s="19" t="s">
        <v>1998</v>
      </c>
      <c r="C252" s="19" t="str">
        <f t="shared" si="3"/>
        <v>Logroño-hasta-Villarejo</v>
      </c>
      <c r="D252" s="20">
        <v>46</v>
      </c>
      <c r="E252" t="str">
        <f>VLOOKUP(A252,Municipios!$B$2:$B$223,1,FALSE)</f>
        <v>Logroño</v>
      </c>
    </row>
    <row r="253" spans="1:5" x14ac:dyDescent="0.2">
      <c r="A253" s="19" t="s">
        <v>390</v>
      </c>
      <c r="B253" s="19" t="s">
        <v>2000</v>
      </c>
      <c r="C253" s="19" t="str">
        <f t="shared" si="3"/>
        <v>Logroño-hasta-Villarroya</v>
      </c>
      <c r="D253" s="20">
        <v>63</v>
      </c>
      <c r="E253" t="str">
        <f>VLOOKUP(A253,Municipios!$B$2:$B$223,1,FALSE)</f>
        <v>Logroño</v>
      </c>
    </row>
    <row r="254" spans="1:5" x14ac:dyDescent="0.2">
      <c r="A254" s="19" t="s">
        <v>390</v>
      </c>
      <c r="B254" s="19" t="s">
        <v>2002</v>
      </c>
      <c r="C254" s="19" t="str">
        <f t="shared" si="3"/>
        <v>Logroño-hasta-Villarta-Quintana</v>
      </c>
      <c r="D254" s="20">
        <v>56</v>
      </c>
      <c r="E254" t="str">
        <f>VLOOKUP(A254,Municipios!$B$2:$B$223,1,FALSE)</f>
        <v>Logroño</v>
      </c>
    </row>
    <row r="255" spans="1:5" x14ac:dyDescent="0.2">
      <c r="A255" s="19" t="s">
        <v>390</v>
      </c>
      <c r="B255" s="19" t="s">
        <v>2004</v>
      </c>
      <c r="C255" s="19" t="str">
        <f t="shared" si="3"/>
        <v>Logroño-hasta-Villavelayo</v>
      </c>
      <c r="D255" s="20">
        <v>79</v>
      </c>
      <c r="E255" t="str">
        <f>VLOOKUP(A255,Municipios!$B$2:$B$223,1,FALSE)</f>
        <v>Logroño</v>
      </c>
    </row>
    <row r="256" spans="1:5" x14ac:dyDescent="0.2">
      <c r="A256" s="19" t="s">
        <v>390</v>
      </c>
      <c r="B256" s="19" t="s">
        <v>473</v>
      </c>
      <c r="C256" s="19" t="str">
        <f t="shared" si="3"/>
        <v>Logroño-hasta-Villaverde de Rioja</v>
      </c>
      <c r="D256" s="20">
        <v>43</v>
      </c>
      <c r="E256" t="str">
        <f>VLOOKUP(A256,Municipios!$B$2:$B$223,1,FALSE)</f>
        <v>Logroño</v>
      </c>
    </row>
    <row r="257" spans="1:5" x14ac:dyDescent="0.2">
      <c r="A257" s="19" t="s">
        <v>390</v>
      </c>
      <c r="B257" s="19" t="s">
        <v>475</v>
      </c>
      <c r="C257" s="19" t="str">
        <f t="shared" ref="C257:C319" si="4">CONCATENATE(A257,"-hasta-",B257)</f>
        <v>Logroño-hasta-Villoslada de Cameros</v>
      </c>
      <c r="D257" s="20">
        <v>50</v>
      </c>
      <c r="E257" t="str">
        <f>VLOOKUP(A257,Municipios!$B$2:$B$223,1,FALSE)</f>
        <v>Logroño</v>
      </c>
    </row>
    <row r="258" spans="1:5" x14ac:dyDescent="0.2">
      <c r="A258" s="19" t="s">
        <v>390</v>
      </c>
      <c r="B258" s="19" t="s">
        <v>477</v>
      </c>
      <c r="C258" s="19" t="str">
        <f t="shared" si="4"/>
        <v>Logroño-hasta-Viniegra de Abajo</v>
      </c>
      <c r="D258" s="20">
        <v>68</v>
      </c>
      <c r="E258" t="str">
        <f>VLOOKUP(A258,Municipios!$B$2:$B$223,1,FALSE)</f>
        <v>Logroño</v>
      </c>
    </row>
    <row r="259" spans="1:5" x14ac:dyDescent="0.2">
      <c r="A259" s="19" t="s">
        <v>390</v>
      </c>
      <c r="B259" s="19" t="s">
        <v>479</v>
      </c>
      <c r="C259" s="19" t="str">
        <f t="shared" si="4"/>
        <v>Logroño-hasta-Viniegra de Arriba</v>
      </c>
      <c r="D259" s="20">
        <v>78</v>
      </c>
      <c r="E259" t="str">
        <f>VLOOKUP(A259,Municipios!$B$2:$B$223,1,FALSE)</f>
        <v>Logroño</v>
      </c>
    </row>
    <row r="260" spans="1:5" x14ac:dyDescent="0.2">
      <c r="A260" s="19" t="s">
        <v>390</v>
      </c>
      <c r="B260" s="19" t="s">
        <v>1740</v>
      </c>
      <c r="C260" s="19" t="str">
        <f t="shared" si="4"/>
        <v>Logroño-hasta-Vitoria-Gasteiz</v>
      </c>
      <c r="D260" s="20">
        <v>89</v>
      </c>
      <c r="E260" t="str">
        <f>VLOOKUP(A260,Municipios!$B$2:$B$223,1,FALSE)</f>
        <v>Logroño</v>
      </c>
    </row>
    <row r="261" spans="1:5" x14ac:dyDescent="0.2">
      <c r="A261" s="19" t="s">
        <v>390</v>
      </c>
      <c r="B261" s="19" t="s">
        <v>481</v>
      </c>
      <c r="C261" s="19" t="str">
        <f t="shared" si="4"/>
        <v>Logroño-hasta-Zarratón</v>
      </c>
      <c r="D261" s="20">
        <v>45</v>
      </c>
      <c r="E261" t="str">
        <f>VLOOKUP(A261,Municipios!$B$2:$B$223,1,FALSE)</f>
        <v>Logroño</v>
      </c>
    </row>
    <row r="262" spans="1:5" x14ac:dyDescent="0.2">
      <c r="A262" s="19" t="s">
        <v>390</v>
      </c>
      <c r="B262" s="19" t="s">
        <v>483</v>
      </c>
      <c r="C262" s="19" t="str">
        <f t="shared" si="4"/>
        <v>Logroño-hasta-Zarzosa</v>
      </c>
      <c r="D262" s="20">
        <v>72</v>
      </c>
      <c r="E262" t="str">
        <f>VLOOKUP(A262,Municipios!$B$2:$B$223,1,FALSE)</f>
        <v>Logroño</v>
      </c>
    </row>
    <row r="263" spans="1:5" x14ac:dyDescent="0.2">
      <c r="A263" s="19" t="s">
        <v>390</v>
      </c>
      <c r="B263" s="19" t="s">
        <v>485</v>
      </c>
      <c r="C263" s="19" t="str">
        <f t="shared" si="4"/>
        <v>Logroño-hasta-Zorraquín</v>
      </c>
      <c r="D263" s="20">
        <v>62</v>
      </c>
      <c r="E263" t="str">
        <f>VLOOKUP(A263,Municipios!$B$2:$B$223,1,FALSE)</f>
        <v>Logroño</v>
      </c>
    </row>
    <row r="264" spans="1:5" x14ac:dyDescent="0.2">
      <c r="A264" s="19" t="s">
        <v>392</v>
      </c>
      <c r="B264" s="19" t="s">
        <v>390</v>
      </c>
      <c r="C264" s="19" t="str">
        <f t="shared" si="4"/>
        <v>Lumbreras-hasta-Logroño</v>
      </c>
      <c r="D264" s="20">
        <v>53</v>
      </c>
      <c r="E264" t="str">
        <f>VLOOKUP(A264,Municipios!$B$2:$B$223,1,FALSE)</f>
        <v>Lumbreras</v>
      </c>
    </row>
    <row r="265" spans="1:5" x14ac:dyDescent="0.2">
      <c r="A265" s="19" t="s">
        <v>394</v>
      </c>
      <c r="B265" s="19" t="s">
        <v>390</v>
      </c>
      <c r="C265" s="19" t="str">
        <f t="shared" si="4"/>
        <v>Manjarrés-hasta-Logroño</v>
      </c>
      <c r="D265" s="20">
        <v>26</v>
      </c>
      <c r="E265" t="str">
        <f>VLOOKUP(A265,Municipios!$B$2:$B$223,1,FALSE)</f>
        <v>Manjarrés</v>
      </c>
    </row>
    <row r="266" spans="1:5" x14ac:dyDescent="0.2">
      <c r="A266" s="19" t="s">
        <v>396</v>
      </c>
      <c r="B266" s="19" t="s">
        <v>390</v>
      </c>
      <c r="C266" s="19" t="str">
        <f t="shared" si="4"/>
        <v>Mansilla de la Sierra-hasta-Logroño</v>
      </c>
      <c r="D266" s="20">
        <v>74</v>
      </c>
      <c r="E266" t="str">
        <f>VLOOKUP(A266,Municipios!$B$2:$B$223,1,FALSE)</f>
        <v>Mansilla de la Sierra</v>
      </c>
    </row>
    <row r="267" spans="1:5" x14ac:dyDescent="0.2">
      <c r="A267" s="19" t="s">
        <v>398</v>
      </c>
      <c r="B267" s="19" t="s">
        <v>390</v>
      </c>
      <c r="C267" s="19" t="str">
        <f t="shared" si="4"/>
        <v>Manzanares de Rioja-hasta-Logroño</v>
      </c>
      <c r="D267" s="20">
        <v>44</v>
      </c>
      <c r="E267" t="str">
        <f>VLOOKUP(A267,Municipios!$B$2:$B$223,1,FALSE)</f>
        <v>Manzanares de Rioja</v>
      </c>
    </row>
    <row r="268" spans="1:5" x14ac:dyDescent="0.2">
      <c r="A268" s="19" t="s">
        <v>400</v>
      </c>
      <c r="B268" s="19" t="s">
        <v>390</v>
      </c>
      <c r="C268" s="19" t="str">
        <f t="shared" si="4"/>
        <v>Matute-hasta-Logroño</v>
      </c>
      <c r="D268" s="20">
        <v>41</v>
      </c>
      <c r="E268" t="str">
        <f>VLOOKUP(A268,Municipios!$B$2:$B$223,1,FALSE)</f>
        <v>Matute</v>
      </c>
    </row>
    <row r="269" spans="1:5" x14ac:dyDescent="0.2">
      <c r="A269" s="19" t="s">
        <v>402</v>
      </c>
      <c r="B269" s="19" t="s">
        <v>390</v>
      </c>
      <c r="C269" s="19" t="str">
        <f t="shared" si="4"/>
        <v>Medrano-hasta-Logroño</v>
      </c>
      <c r="D269" s="20">
        <v>18</v>
      </c>
      <c r="E269" t="str">
        <f>VLOOKUP(A269,Municipios!$B$2:$B$223,1,FALSE)</f>
        <v>Medrano</v>
      </c>
    </row>
    <row r="270" spans="1:5" x14ac:dyDescent="0.2">
      <c r="A270" s="19" t="s">
        <v>404</v>
      </c>
      <c r="B270" s="19" t="s">
        <v>390</v>
      </c>
      <c r="C270" s="19" t="str">
        <f t="shared" si="4"/>
        <v>Munilla-hasta-Logroño</v>
      </c>
      <c r="D270" s="20">
        <v>68</v>
      </c>
      <c r="E270" t="str">
        <f>VLOOKUP(A270,Municipios!$B$2:$B$223,1,FALSE)</f>
        <v>Munilla</v>
      </c>
    </row>
    <row r="271" spans="1:5" x14ac:dyDescent="0.2">
      <c r="A271" s="19" t="s">
        <v>406</v>
      </c>
      <c r="B271" s="19" t="s">
        <v>390</v>
      </c>
      <c r="C271" s="19" t="str">
        <f t="shared" si="4"/>
        <v>Murillo de Río Leza-hasta-Logroño</v>
      </c>
      <c r="D271" s="20">
        <v>16</v>
      </c>
      <c r="E271" t="str">
        <f>VLOOKUP(A271,Municipios!$B$2:$B$223,1,FALSE)</f>
        <v>Murillo de Río Leza</v>
      </c>
    </row>
    <row r="272" spans="1:5" x14ac:dyDescent="0.2">
      <c r="A272" s="19" t="s">
        <v>408</v>
      </c>
      <c r="B272" s="19" t="s">
        <v>390</v>
      </c>
      <c r="C272" s="19" t="str">
        <f t="shared" si="4"/>
        <v>Muro de Aguas-hasta-Logroño</v>
      </c>
      <c r="D272" s="20">
        <v>66</v>
      </c>
      <c r="E272" t="str">
        <f>VLOOKUP(A272,Municipios!$B$2:$B$223,1,FALSE)</f>
        <v>Muro de Aguas</v>
      </c>
    </row>
    <row r="273" spans="1:5" x14ac:dyDescent="0.2">
      <c r="A273" s="19" t="s">
        <v>410</v>
      </c>
      <c r="B273" s="19" t="s">
        <v>390</v>
      </c>
      <c r="C273" s="19" t="str">
        <f t="shared" si="4"/>
        <v>Muro en Cameros-hasta-Logroño</v>
      </c>
      <c r="D273" s="20">
        <v>44</v>
      </c>
      <c r="E273" t="str">
        <f>VLOOKUP(A273,Municipios!$B$2:$B$223,1,FALSE)</f>
        <v>Muro en Cameros</v>
      </c>
    </row>
    <row r="274" spans="1:5" x14ac:dyDescent="0.2">
      <c r="A274" s="19" t="s">
        <v>412</v>
      </c>
      <c r="B274" s="19" t="s">
        <v>390</v>
      </c>
      <c r="C274" s="19" t="str">
        <f t="shared" si="4"/>
        <v>Nájera-hasta-Logroño</v>
      </c>
      <c r="D274" s="20">
        <v>27</v>
      </c>
      <c r="E274" t="str">
        <f>VLOOKUP(A274,Municipios!$B$2:$B$223,1,FALSE)</f>
        <v>Nájera</v>
      </c>
    </row>
    <row r="275" spans="1:5" x14ac:dyDescent="0.2">
      <c r="A275" s="19" t="s">
        <v>414</v>
      </c>
      <c r="B275" s="19" t="s">
        <v>390</v>
      </c>
      <c r="C275" s="19" t="str">
        <f t="shared" si="4"/>
        <v>Nalda-hasta-Logroño</v>
      </c>
      <c r="D275" s="20">
        <v>17</v>
      </c>
      <c r="E275" t="str">
        <f>VLOOKUP(A275,Municipios!$B$2:$B$223,1,FALSE)</f>
        <v>Nalda</v>
      </c>
    </row>
    <row r="276" spans="1:5" x14ac:dyDescent="0.2">
      <c r="A276" s="19" t="s">
        <v>416</v>
      </c>
      <c r="B276" s="19" t="s">
        <v>390</v>
      </c>
      <c r="C276" s="19" t="str">
        <f t="shared" si="4"/>
        <v>Navajún-hasta-Logroño</v>
      </c>
      <c r="D276" s="20">
        <v>105</v>
      </c>
      <c r="E276" t="str">
        <f>VLOOKUP(A276,Municipios!$B$2:$B$223,1,FALSE)</f>
        <v>Navajún</v>
      </c>
    </row>
    <row r="277" spans="1:5" x14ac:dyDescent="0.2">
      <c r="A277" s="19" t="s">
        <v>418</v>
      </c>
      <c r="B277" s="19" t="s">
        <v>390</v>
      </c>
      <c r="C277" s="19" t="str">
        <f t="shared" si="4"/>
        <v>Navarrete-hasta-Logroño</v>
      </c>
      <c r="D277" s="20">
        <v>11</v>
      </c>
      <c r="E277" t="str">
        <f>VLOOKUP(A277,Municipios!$B$2:$B$223,1,FALSE)</f>
        <v>Navarrete</v>
      </c>
    </row>
    <row r="278" spans="1:5" x14ac:dyDescent="0.2">
      <c r="A278" s="19" t="s">
        <v>420</v>
      </c>
      <c r="B278" s="19" t="s">
        <v>390</v>
      </c>
      <c r="C278" s="19" t="str">
        <f t="shared" si="4"/>
        <v>Nestares-hasta-Logroño</v>
      </c>
      <c r="D278" s="20">
        <v>31</v>
      </c>
      <c r="E278" t="str">
        <f>VLOOKUP(A278,Municipios!$B$2:$B$223,1,FALSE)</f>
        <v>Nestares</v>
      </c>
    </row>
    <row r="279" spans="1:5" x14ac:dyDescent="0.2">
      <c r="A279" s="19" t="s">
        <v>422</v>
      </c>
      <c r="B279" s="19" t="s">
        <v>390</v>
      </c>
      <c r="C279" s="19" t="str">
        <f t="shared" si="4"/>
        <v>Nieva de Cameros-hasta-Logroño</v>
      </c>
      <c r="D279" s="20">
        <v>41</v>
      </c>
      <c r="E279" t="str">
        <f>VLOOKUP(A279,Municipios!$B$2:$B$223,1,FALSE)</f>
        <v>Nieva de Cameros</v>
      </c>
    </row>
    <row r="280" spans="1:5" x14ac:dyDescent="0.2">
      <c r="A280" s="19" t="s">
        <v>426</v>
      </c>
      <c r="B280" s="19" t="s">
        <v>390</v>
      </c>
      <c r="C280" s="19" t="str">
        <f t="shared" si="4"/>
        <v>Ochánduri-hasta-Logroño</v>
      </c>
      <c r="D280" s="20">
        <v>55</v>
      </c>
      <c r="E280" t="str">
        <f>VLOOKUP(A280,Municipios!$B$2:$B$223,1,FALSE)</f>
        <v>Ochánduri</v>
      </c>
    </row>
    <row r="281" spans="1:5" x14ac:dyDescent="0.2">
      <c r="A281" s="19" t="s">
        <v>424</v>
      </c>
      <c r="B281" s="19" t="s">
        <v>390</v>
      </c>
      <c r="C281" s="19" t="str">
        <f t="shared" si="4"/>
        <v>Ocón-hasta-Logroño</v>
      </c>
      <c r="D281" s="20">
        <v>33</v>
      </c>
      <c r="E281" t="str">
        <f>VLOOKUP(A281,Municipios!$B$2:$B$223,1,FALSE)</f>
        <v>Ocón</v>
      </c>
    </row>
    <row r="282" spans="1:5" x14ac:dyDescent="0.2">
      <c r="A282" s="19" t="s">
        <v>428</v>
      </c>
      <c r="B282" s="19" t="s">
        <v>390</v>
      </c>
      <c r="C282" s="19" t="str">
        <f t="shared" si="4"/>
        <v>Ojacastro-hasta-Logroño</v>
      </c>
      <c r="D282" s="20">
        <v>57</v>
      </c>
      <c r="E282" t="str">
        <f>VLOOKUP(A282,Municipios!$B$2:$B$223,1,FALSE)</f>
        <v>Ojacastro</v>
      </c>
    </row>
    <row r="283" spans="1:5" x14ac:dyDescent="0.2">
      <c r="A283" s="19" t="s">
        <v>430</v>
      </c>
      <c r="B283" s="19" t="s">
        <v>390</v>
      </c>
      <c r="C283" s="19" t="str">
        <f t="shared" si="4"/>
        <v>Ollauri-hasta-Logroño</v>
      </c>
      <c r="D283" s="20">
        <v>40</v>
      </c>
      <c r="E283" t="str">
        <f>VLOOKUP(A283,Municipios!$B$2:$B$223,1,FALSE)</f>
        <v>Ollauri</v>
      </c>
    </row>
    <row r="284" spans="1:5" x14ac:dyDescent="0.2">
      <c r="A284" s="19" t="s">
        <v>432</v>
      </c>
      <c r="B284" s="19" t="s">
        <v>390</v>
      </c>
      <c r="C284" s="19" t="str">
        <f t="shared" si="4"/>
        <v>Ortigosa de Cameros-hasta-Logroño</v>
      </c>
      <c r="D284" s="20">
        <v>50</v>
      </c>
      <c r="E284" t="str">
        <f>VLOOKUP(A284,Municipios!$B$2:$B$223,1,FALSE)</f>
        <v>Ortigosa de Cameros</v>
      </c>
    </row>
    <row r="285" spans="1:5" x14ac:dyDescent="0.2">
      <c r="A285" s="19" t="s">
        <v>434</v>
      </c>
      <c r="B285" s="19" t="s">
        <v>390</v>
      </c>
      <c r="C285" s="19" t="str">
        <f t="shared" si="4"/>
        <v>Pazuengos-hasta-Logroño</v>
      </c>
      <c r="D285" s="20">
        <v>59</v>
      </c>
      <c r="E285" t="str">
        <f>VLOOKUP(A285,Municipios!$B$2:$B$223,1,FALSE)</f>
        <v>Pazuengos</v>
      </c>
    </row>
    <row r="286" spans="1:5" x14ac:dyDescent="0.2">
      <c r="A286" s="19" t="s">
        <v>436</v>
      </c>
      <c r="B286" s="19" t="s">
        <v>390</v>
      </c>
      <c r="C286" s="19" t="str">
        <f t="shared" si="4"/>
        <v>Pedroso-hasta-Logroño</v>
      </c>
      <c r="D286" s="20">
        <v>43</v>
      </c>
      <c r="E286" t="str">
        <f>VLOOKUP(A286,Municipios!$B$2:$B$223,1,FALSE)</f>
        <v>Pedroso</v>
      </c>
    </row>
    <row r="287" spans="1:5" x14ac:dyDescent="0.2">
      <c r="A287" s="19" t="s">
        <v>438</v>
      </c>
      <c r="B287" s="19" t="s">
        <v>390</v>
      </c>
      <c r="C287" s="19" t="str">
        <f t="shared" si="4"/>
        <v>Pinillos-hasta-Logroño</v>
      </c>
      <c r="D287" s="20">
        <v>40</v>
      </c>
      <c r="E287" t="str">
        <f>VLOOKUP(A287,Municipios!$B$2:$B$223,1,FALSE)</f>
        <v>Pinillos</v>
      </c>
    </row>
    <row r="288" spans="1:5" x14ac:dyDescent="0.2">
      <c r="A288" s="19" t="s">
        <v>440</v>
      </c>
      <c r="B288" s="19" t="s">
        <v>390</v>
      </c>
      <c r="C288" s="19" t="str">
        <f t="shared" si="4"/>
        <v>Pradejón-hasta-Logroño</v>
      </c>
      <c r="D288" s="20">
        <v>42</v>
      </c>
      <c r="E288" t="str">
        <f>VLOOKUP(A288,Municipios!$B$2:$B$223,1,FALSE)</f>
        <v>Pradejón</v>
      </c>
    </row>
    <row r="289" spans="1:5" x14ac:dyDescent="0.2">
      <c r="A289" s="19" t="s">
        <v>442</v>
      </c>
      <c r="B289" s="19" t="s">
        <v>390</v>
      </c>
      <c r="C289" s="19" t="str">
        <f t="shared" si="4"/>
        <v>Pradillo-hasta-Logroño</v>
      </c>
      <c r="D289" s="20">
        <v>41</v>
      </c>
      <c r="E289" t="str">
        <f>VLOOKUP(A289,Municipios!$B$2:$B$223,1,FALSE)</f>
        <v>Pradillo</v>
      </c>
    </row>
    <row r="290" spans="1:5" x14ac:dyDescent="0.2">
      <c r="A290" s="19" t="s">
        <v>444</v>
      </c>
      <c r="B290" s="19" t="s">
        <v>390</v>
      </c>
      <c r="C290" s="19" t="str">
        <f t="shared" si="4"/>
        <v>Préjano-hasta-Logroño</v>
      </c>
      <c r="D290" s="20">
        <v>59</v>
      </c>
      <c r="E290" t="str">
        <f>VLOOKUP(A290,Municipios!$B$2:$B$223,1,FALSE)</f>
        <v>Préjano</v>
      </c>
    </row>
    <row r="291" spans="1:5" x14ac:dyDescent="0.2">
      <c r="A291" s="19" t="s">
        <v>446</v>
      </c>
      <c r="B291" s="19" t="s">
        <v>390</v>
      </c>
      <c r="C291" s="19" t="str">
        <f t="shared" si="4"/>
        <v>Quel-hasta-Logroño</v>
      </c>
      <c r="D291" s="20">
        <v>49</v>
      </c>
      <c r="E291" t="str">
        <f>VLOOKUP(A291,Municipios!$B$2:$B$223,1,FALSE)</f>
        <v>Quel</v>
      </c>
    </row>
    <row r="292" spans="1:5" x14ac:dyDescent="0.2">
      <c r="A292" s="19" t="s">
        <v>448</v>
      </c>
      <c r="B292" s="19" t="s">
        <v>390</v>
      </c>
      <c r="C292" s="19" t="str">
        <f t="shared" si="4"/>
        <v>Rabanera-hasta-Logroño</v>
      </c>
      <c r="D292" s="20">
        <v>44</v>
      </c>
      <c r="E292" t="str">
        <f>VLOOKUP(A292,Municipios!$B$2:$B$223,1,FALSE)</f>
        <v>Rabanera</v>
      </c>
    </row>
    <row r="293" spans="1:5" x14ac:dyDescent="0.2">
      <c r="A293" s="19" t="s">
        <v>450</v>
      </c>
      <c r="B293" s="19" t="s">
        <v>390</v>
      </c>
      <c r="C293" s="19" t="str">
        <f t="shared" si="4"/>
        <v>Rasillo de Cameros (El)-hasta-Logroño</v>
      </c>
      <c r="D293" s="20">
        <v>43</v>
      </c>
      <c r="E293" t="str">
        <f>VLOOKUP(A293,Municipios!$B$2:$B$223,1,FALSE)</f>
        <v>Rasillo de Cameros (El)</v>
      </c>
    </row>
    <row r="294" spans="1:5" x14ac:dyDescent="0.2">
      <c r="A294" s="19" t="s">
        <v>452</v>
      </c>
      <c r="B294" s="19" t="s">
        <v>390</v>
      </c>
      <c r="C294" s="19" t="str">
        <f t="shared" si="4"/>
        <v>Redal (El)-hasta-Logroño</v>
      </c>
      <c r="D294" s="20">
        <v>30</v>
      </c>
      <c r="E294" t="str">
        <f>VLOOKUP(A294,Municipios!$B$2:$B$223,1,FALSE)</f>
        <v>Redal (El)</v>
      </c>
    </row>
    <row r="295" spans="1:5" x14ac:dyDescent="0.2">
      <c r="A295" s="19" t="s">
        <v>454</v>
      </c>
      <c r="B295" s="19" t="s">
        <v>390</v>
      </c>
      <c r="C295" s="19" t="str">
        <f t="shared" si="4"/>
        <v>Ribafrecha-hasta-Logroño</v>
      </c>
      <c r="D295" s="20">
        <v>15</v>
      </c>
      <c r="E295" t="str">
        <f>VLOOKUP(A295,Municipios!$B$2:$B$223,1,FALSE)</f>
        <v>Ribafrecha</v>
      </c>
    </row>
    <row r="296" spans="1:5" x14ac:dyDescent="0.2">
      <c r="A296" s="19" t="s">
        <v>456</v>
      </c>
      <c r="B296" s="19" t="s">
        <v>390</v>
      </c>
      <c r="C296" s="19" t="str">
        <f t="shared" si="4"/>
        <v>Rincón de Soto-hasta-Logroño</v>
      </c>
      <c r="D296" s="20">
        <v>61</v>
      </c>
      <c r="E296" t="str">
        <f>VLOOKUP(A296,Municipios!$B$2:$B$223,1,FALSE)</f>
        <v>Rincón de Soto</v>
      </c>
    </row>
    <row r="297" spans="1:5" x14ac:dyDescent="0.2">
      <c r="A297" s="19" t="s">
        <v>458</v>
      </c>
      <c r="B297" s="19" t="s">
        <v>390</v>
      </c>
      <c r="C297" s="19" t="str">
        <f t="shared" si="4"/>
        <v>Robres del Castillo-hasta-Logroño</v>
      </c>
      <c r="D297" s="20">
        <v>33</v>
      </c>
      <c r="E297" t="str">
        <f>VLOOKUP(A297,Municipios!$B$2:$B$223,1,FALSE)</f>
        <v>Robres del Castillo</v>
      </c>
    </row>
    <row r="298" spans="1:5" x14ac:dyDescent="0.2">
      <c r="A298" s="19" t="s">
        <v>460</v>
      </c>
      <c r="B298" s="19" t="s">
        <v>390</v>
      </c>
      <c r="C298" s="19" t="str">
        <f t="shared" si="4"/>
        <v>Rodezno-hasta-Logroño</v>
      </c>
      <c r="D298" s="20">
        <v>42</v>
      </c>
      <c r="E298" t="str">
        <f>VLOOKUP(A298,Municipios!$B$2:$B$223,1,FALSE)</f>
        <v>Rodezno</v>
      </c>
    </row>
    <row r="299" spans="1:5" x14ac:dyDescent="0.2">
      <c r="A299" s="19" t="s">
        <v>462</v>
      </c>
      <c r="B299" s="19" t="s">
        <v>390</v>
      </c>
      <c r="C299" s="19" t="str">
        <f t="shared" si="4"/>
        <v>Sajazarra-hasta-Logroño</v>
      </c>
      <c r="D299" s="20">
        <v>54</v>
      </c>
      <c r="E299" t="str">
        <f>VLOOKUP(A299,Municipios!$B$2:$B$223,1,FALSE)</f>
        <v>Sajazarra</v>
      </c>
    </row>
    <row r="300" spans="1:5" x14ac:dyDescent="0.2">
      <c r="A300" s="19" t="s">
        <v>464</v>
      </c>
      <c r="B300" s="19" t="s">
        <v>390</v>
      </c>
      <c r="C300" s="19" t="str">
        <f t="shared" si="4"/>
        <v>San Asensio-hasta-Logroño</v>
      </c>
      <c r="D300" s="20">
        <v>33</v>
      </c>
      <c r="E300" t="str">
        <f>VLOOKUP(A300,Municipios!$B$2:$B$223,1,FALSE)</f>
        <v>San Asensio</v>
      </c>
    </row>
    <row r="301" spans="1:5" x14ac:dyDescent="0.2">
      <c r="A301" s="19" t="s">
        <v>466</v>
      </c>
      <c r="B301" s="19" t="s">
        <v>390</v>
      </c>
      <c r="C301" s="19" t="str">
        <f t="shared" si="4"/>
        <v>San Millán de la Cogolla-hasta-Logroño</v>
      </c>
      <c r="D301" s="20">
        <v>42</v>
      </c>
      <c r="E301" t="str">
        <f>VLOOKUP(A301,Municipios!$B$2:$B$223,1,FALSE)</f>
        <v>San Millán de la Cogolla</v>
      </c>
    </row>
    <row r="302" spans="1:5" x14ac:dyDescent="0.2">
      <c r="A302" s="19" t="s">
        <v>468</v>
      </c>
      <c r="B302" s="19" t="s">
        <v>390</v>
      </c>
      <c r="C302" s="19" t="str">
        <f t="shared" si="4"/>
        <v>San Millán de Yécora-hasta-Logroño</v>
      </c>
      <c r="D302" s="20">
        <v>63</v>
      </c>
      <c r="E302" t="str">
        <f>VLOOKUP(A302,Municipios!$B$2:$B$223,1,FALSE)</f>
        <v>San Millán de Yécora</v>
      </c>
    </row>
    <row r="303" spans="1:5" x14ac:dyDescent="0.2">
      <c r="A303" s="19" t="s">
        <v>470</v>
      </c>
      <c r="B303" s="19" t="s">
        <v>390</v>
      </c>
      <c r="C303" s="19" t="str">
        <f t="shared" si="4"/>
        <v>San Román de Cameros-hasta-Logroño</v>
      </c>
      <c r="D303" s="20">
        <v>37</v>
      </c>
      <c r="E303" t="str">
        <f>VLOOKUP(A303,Municipios!$B$2:$B$223,1,FALSE)</f>
        <v>San Román de Cameros</v>
      </c>
    </row>
    <row r="304" spans="1:5" x14ac:dyDescent="0.2">
      <c r="A304" s="19" t="s">
        <v>1936</v>
      </c>
      <c r="B304" s="19" t="s">
        <v>390</v>
      </c>
      <c r="C304" s="19" t="str">
        <f t="shared" si="4"/>
        <v>San Torcuato-hasta-Logroño</v>
      </c>
      <c r="D304" s="20">
        <v>47</v>
      </c>
      <c r="E304" t="str">
        <f>VLOOKUP(A304,Municipios!$B$2:$B$223,1,FALSE)</f>
        <v>San Torcuato</v>
      </c>
    </row>
    <row r="305" spans="1:5" ht="25.5" x14ac:dyDescent="0.2">
      <c r="A305" s="19" t="s">
        <v>1942</v>
      </c>
      <c r="B305" s="19" t="s">
        <v>390</v>
      </c>
      <c r="C305" s="19" t="str">
        <f t="shared" si="4"/>
        <v>San Vicente de la Sonsierra-hasta-Logroño</v>
      </c>
      <c r="D305" s="20">
        <v>39</v>
      </c>
      <c r="E305" t="str">
        <f>VLOOKUP(A305,Municipios!$B$2:$B$223,1,FALSE)</f>
        <v>San Vicente de la Sonsierra</v>
      </c>
    </row>
    <row r="306" spans="1:5" x14ac:dyDescent="0.2">
      <c r="A306" s="19" t="s">
        <v>472</v>
      </c>
      <c r="B306" s="19" t="s">
        <v>390</v>
      </c>
      <c r="C306" s="19" t="str">
        <f t="shared" si="4"/>
        <v>Santa Coloma-hasta-Logroño</v>
      </c>
      <c r="D306" s="20">
        <v>28</v>
      </c>
      <c r="E306" t="str">
        <f>VLOOKUP(A306,Municipios!$B$2:$B$223,1,FALSE)</f>
        <v>Santa Coloma</v>
      </c>
    </row>
    <row r="307" spans="1:5" x14ac:dyDescent="0.2">
      <c r="A307" s="19" t="s">
        <v>1929</v>
      </c>
      <c r="B307" s="19" t="s">
        <v>390</v>
      </c>
      <c r="C307" s="19" t="str">
        <f t="shared" si="4"/>
        <v>Santa Engracia del Jubera-hasta-Logroño</v>
      </c>
      <c r="D307" s="20">
        <v>27</v>
      </c>
      <c r="E307" t="str">
        <f>VLOOKUP(A307,Municipios!$B$2:$B$223,1,FALSE)</f>
        <v>Santa Engracia del Jubera</v>
      </c>
    </row>
    <row r="308" spans="1:5" x14ac:dyDescent="0.2">
      <c r="A308" s="19" t="s">
        <v>1931</v>
      </c>
      <c r="B308" s="19" t="s">
        <v>390</v>
      </c>
      <c r="C308" s="19" t="str">
        <f t="shared" si="4"/>
        <v>Santa Eulalia Bajera-hasta-Logroño</v>
      </c>
      <c r="D308" s="20">
        <v>57</v>
      </c>
      <c r="E308" t="str">
        <f>VLOOKUP(A308,Municipios!$B$2:$B$223,1,FALSE)</f>
        <v>Santa Eulalia Bajera</v>
      </c>
    </row>
    <row r="309" spans="1:5" ht="25.5" x14ac:dyDescent="0.2">
      <c r="A309" s="19" t="s">
        <v>1934</v>
      </c>
      <c r="B309" s="19" t="s">
        <v>390</v>
      </c>
      <c r="C309" s="19" t="str">
        <f t="shared" si="4"/>
        <v>Santo Domingo de la Calzada-hasta-Logroño</v>
      </c>
      <c r="D309" s="20">
        <v>46</v>
      </c>
      <c r="E309" t="str">
        <f>VLOOKUP(A309,Municipios!$B$2:$B$223,1,FALSE)</f>
        <v>Santo Domingo de la Calzada</v>
      </c>
    </row>
    <row r="310" spans="1:5" x14ac:dyDescent="0.2">
      <c r="A310" s="19" t="s">
        <v>1938</v>
      </c>
      <c r="B310" s="19" t="s">
        <v>390</v>
      </c>
      <c r="C310" s="19" t="str">
        <f t="shared" si="4"/>
        <v>Santurde de Rioja-hasta-Logroño</v>
      </c>
      <c r="D310" s="20">
        <v>53</v>
      </c>
      <c r="E310" t="str">
        <f>VLOOKUP(A310,Municipios!$B$2:$B$223,1,FALSE)</f>
        <v>Santurde de Rioja</v>
      </c>
    </row>
    <row r="311" spans="1:5" x14ac:dyDescent="0.2">
      <c r="A311" s="19" t="s">
        <v>1940</v>
      </c>
      <c r="B311" s="19" t="s">
        <v>390</v>
      </c>
      <c r="C311" s="19" t="str">
        <f t="shared" si="4"/>
        <v>Santurdejo-hasta-Logroño</v>
      </c>
      <c r="D311" s="20">
        <v>54</v>
      </c>
      <c r="E311" t="str">
        <f>VLOOKUP(A311,Municipios!$B$2:$B$223,1,FALSE)</f>
        <v>Santurdejo</v>
      </c>
    </row>
    <row r="312" spans="1:5" x14ac:dyDescent="0.2">
      <c r="A312" s="19" t="s">
        <v>1944</v>
      </c>
      <c r="B312" s="19" t="s">
        <v>390</v>
      </c>
      <c r="C312" s="19" t="str">
        <f t="shared" si="4"/>
        <v>Sojuela-hasta-Logroño</v>
      </c>
      <c r="D312" s="20">
        <v>16</v>
      </c>
      <c r="E312" t="str">
        <f>VLOOKUP(A312,Municipios!$B$2:$B$223,1,FALSE)</f>
        <v>Sojuela</v>
      </c>
    </row>
    <row r="313" spans="1:5" x14ac:dyDescent="0.2">
      <c r="A313" s="19" t="s">
        <v>1946</v>
      </c>
      <c r="B313" s="19" t="s">
        <v>390</v>
      </c>
      <c r="C313" s="19" t="str">
        <f t="shared" si="4"/>
        <v>Sorzano-hasta-Logroño</v>
      </c>
      <c r="D313" s="20">
        <v>18</v>
      </c>
      <c r="E313" t="str">
        <f>VLOOKUP(A313,Municipios!$B$2:$B$223,1,FALSE)</f>
        <v>Sorzano</v>
      </c>
    </row>
    <row r="314" spans="1:5" x14ac:dyDescent="0.2">
      <c r="A314" s="19" t="s">
        <v>1948</v>
      </c>
      <c r="B314" s="19" t="s">
        <v>390</v>
      </c>
      <c r="C314" s="19" t="str">
        <f t="shared" si="4"/>
        <v>Sotés-hasta-Logroño</v>
      </c>
      <c r="D314" s="20">
        <v>17</v>
      </c>
      <c r="E314" t="str">
        <f>VLOOKUP(A314,Municipios!$B$2:$B$223,1,FALSE)</f>
        <v>Sotés</v>
      </c>
    </row>
    <row r="315" spans="1:5" x14ac:dyDescent="0.2">
      <c r="A315" s="19" t="s">
        <v>1950</v>
      </c>
      <c r="B315" s="19" t="s">
        <v>390</v>
      </c>
      <c r="C315" s="19" t="str">
        <f t="shared" si="4"/>
        <v>Soto en Cameros-hasta-Logroño</v>
      </c>
      <c r="D315" s="20">
        <v>28</v>
      </c>
      <c r="E315" t="str">
        <f>VLOOKUP(A315,Municipios!$B$2:$B$223,1,FALSE)</f>
        <v>Soto en Cameros</v>
      </c>
    </row>
    <row r="316" spans="1:5" x14ac:dyDescent="0.2">
      <c r="A316" s="19" t="s">
        <v>1952</v>
      </c>
      <c r="B316" s="19" t="s">
        <v>390</v>
      </c>
      <c r="C316" s="19" t="str">
        <f t="shared" si="4"/>
        <v>Terroba-hasta-Logroño</v>
      </c>
      <c r="D316" s="20">
        <v>38</v>
      </c>
      <c r="E316" t="str">
        <f>VLOOKUP(A316,Municipios!$B$2:$B$223,1,FALSE)</f>
        <v>Terroba</v>
      </c>
    </row>
    <row r="317" spans="1:5" x14ac:dyDescent="0.2">
      <c r="A317" s="19" t="s">
        <v>1954</v>
      </c>
      <c r="B317" s="19" t="s">
        <v>390</v>
      </c>
      <c r="C317" s="19" t="str">
        <f t="shared" si="4"/>
        <v>Tirgo-hasta-Logroño</v>
      </c>
      <c r="D317" s="20">
        <v>49</v>
      </c>
      <c r="E317" t="str">
        <f>VLOOKUP(A317,Municipios!$B$2:$B$223,1,FALSE)</f>
        <v>Tirgo</v>
      </c>
    </row>
    <row r="318" spans="1:5" x14ac:dyDescent="0.2">
      <c r="A318" s="19" t="s">
        <v>1956</v>
      </c>
      <c r="B318" s="19" t="s">
        <v>390</v>
      </c>
      <c r="C318" s="19" t="str">
        <f t="shared" si="4"/>
        <v>Tobía-hasta-Logroño</v>
      </c>
      <c r="D318" s="20">
        <v>43</v>
      </c>
      <c r="E318" t="str">
        <f>VLOOKUP(A318,Municipios!$B$2:$B$223,1,FALSE)</f>
        <v>Tobía</v>
      </c>
    </row>
    <row r="319" spans="1:5" x14ac:dyDescent="0.2">
      <c r="A319" s="19" t="s">
        <v>1958</v>
      </c>
      <c r="B319" s="19" t="s">
        <v>390</v>
      </c>
      <c r="C319" s="19" t="str">
        <f t="shared" si="4"/>
        <v>Tormantos-hasta-Logroño</v>
      </c>
      <c r="D319" s="20">
        <v>61</v>
      </c>
      <c r="E319" t="str">
        <f>VLOOKUP(A319,Municipios!$B$2:$B$223,1,FALSE)</f>
        <v>Tormantos</v>
      </c>
    </row>
    <row r="320" spans="1:5" x14ac:dyDescent="0.2">
      <c r="A320" s="19" t="s">
        <v>1964</v>
      </c>
      <c r="B320" s="19" t="s">
        <v>390</v>
      </c>
      <c r="C320" s="19" t="str">
        <f t="shared" ref="C320:C382" si="5">CONCATENATE(A320,"-hasta-",B320)</f>
        <v>Torre en Cameros-hasta-Logroño</v>
      </c>
      <c r="D320" s="20">
        <v>50</v>
      </c>
      <c r="E320" t="str">
        <f>VLOOKUP(A320,Municipios!$B$2:$B$223,1,FALSE)</f>
        <v>Torre en Cameros</v>
      </c>
    </row>
    <row r="321" spans="1:5" x14ac:dyDescent="0.2">
      <c r="A321" s="19" t="s">
        <v>1960</v>
      </c>
      <c r="B321" s="19" t="s">
        <v>390</v>
      </c>
      <c r="C321" s="19" t="str">
        <f t="shared" si="5"/>
        <v>Torrecilla en Cameros-hasta-Logroño</v>
      </c>
      <c r="D321" s="20">
        <v>31</v>
      </c>
      <c r="E321" t="str">
        <f>VLOOKUP(A321,Municipios!$B$2:$B$223,1,FALSE)</f>
        <v>Torrecilla en Cameros</v>
      </c>
    </row>
    <row r="322" spans="1:5" x14ac:dyDescent="0.2">
      <c r="A322" s="19" t="s">
        <v>1962</v>
      </c>
      <c r="B322" s="19" t="s">
        <v>390</v>
      </c>
      <c r="C322" s="19" t="str">
        <f t="shared" si="5"/>
        <v>Torrecilla sobre Alesanco-hasta-Logroño</v>
      </c>
      <c r="D322" s="20">
        <v>38</v>
      </c>
      <c r="E322" t="str">
        <f>VLOOKUP(A322,Municipios!$B$2:$B$223,1,FALSE)</f>
        <v>Torrecilla sobre Alesanco</v>
      </c>
    </row>
    <row r="323" spans="1:5" x14ac:dyDescent="0.2">
      <c r="A323" s="19" t="s">
        <v>1966</v>
      </c>
      <c r="B323" s="19" t="s">
        <v>390</v>
      </c>
      <c r="C323" s="19" t="str">
        <f t="shared" si="5"/>
        <v>Torremontalbo-hasta-Logroño</v>
      </c>
      <c r="D323" s="20">
        <v>25</v>
      </c>
      <c r="E323" t="str">
        <f>VLOOKUP(A323,Municipios!$B$2:$B$223,1,FALSE)</f>
        <v>Torremontalbo</v>
      </c>
    </row>
    <row r="324" spans="1:5" x14ac:dyDescent="0.2">
      <c r="A324" s="19" t="s">
        <v>1968</v>
      </c>
      <c r="B324" s="19" t="s">
        <v>390</v>
      </c>
      <c r="C324" s="19" t="str">
        <f t="shared" si="5"/>
        <v>Treviana-hasta-Logroño</v>
      </c>
      <c r="D324" s="20">
        <v>59</v>
      </c>
      <c r="E324" t="str">
        <f>VLOOKUP(A324,Municipios!$B$2:$B$223,1,FALSE)</f>
        <v>Treviana</v>
      </c>
    </row>
    <row r="325" spans="1:5" x14ac:dyDescent="0.2">
      <c r="A325" s="19" t="s">
        <v>1970</v>
      </c>
      <c r="B325" s="19" t="s">
        <v>390</v>
      </c>
      <c r="C325" s="19" t="str">
        <f t="shared" si="5"/>
        <v>Tricio-hasta-Logroño</v>
      </c>
      <c r="D325" s="20">
        <v>26</v>
      </c>
      <c r="E325" t="str">
        <f>VLOOKUP(A325,Municipios!$B$2:$B$223,1,FALSE)</f>
        <v>Tricio</v>
      </c>
    </row>
    <row r="326" spans="1:5" x14ac:dyDescent="0.2">
      <c r="A326" s="19" t="s">
        <v>1972</v>
      </c>
      <c r="B326" s="19" t="s">
        <v>390</v>
      </c>
      <c r="C326" s="19" t="str">
        <f t="shared" si="5"/>
        <v>Tudelilla-hasta-Logroño</v>
      </c>
      <c r="D326" s="20">
        <v>37</v>
      </c>
      <c r="E326" t="str">
        <f>VLOOKUP(A326,Municipios!$B$2:$B$223,1,FALSE)</f>
        <v>Tudelilla</v>
      </c>
    </row>
    <row r="327" spans="1:5" x14ac:dyDescent="0.2">
      <c r="A327" s="19" t="s">
        <v>1974</v>
      </c>
      <c r="B327" s="19" t="s">
        <v>390</v>
      </c>
      <c r="C327" s="19" t="str">
        <f t="shared" si="5"/>
        <v>Uruñuela-hasta-Logroño</v>
      </c>
      <c r="D327" s="20">
        <v>26</v>
      </c>
      <c r="E327" t="str">
        <f>VLOOKUP(A327,Municipios!$B$2:$B$223,1,FALSE)</f>
        <v>Uruñuela</v>
      </c>
    </row>
    <row r="328" spans="1:5" x14ac:dyDescent="0.2">
      <c r="A328" s="19" t="s">
        <v>1976</v>
      </c>
      <c r="B328" s="19" t="s">
        <v>390</v>
      </c>
      <c r="C328" s="19" t="str">
        <f t="shared" si="5"/>
        <v>Valdemadera-hasta-Logroño</v>
      </c>
      <c r="D328" s="20">
        <v>102</v>
      </c>
      <c r="E328" t="str">
        <f>VLOOKUP(A328,Municipios!$B$2:$B$223,1,FALSE)</f>
        <v>Valdemadera</v>
      </c>
    </row>
    <row r="329" spans="1:5" x14ac:dyDescent="0.2">
      <c r="A329" s="19" t="s">
        <v>1978</v>
      </c>
      <c r="B329" s="19" t="s">
        <v>390</v>
      </c>
      <c r="C329" s="19" t="str">
        <f t="shared" si="5"/>
        <v>Valgañón-hasta-Logroño</v>
      </c>
      <c r="D329" s="20">
        <v>65</v>
      </c>
      <c r="E329" t="str">
        <f>VLOOKUP(A329,Municipios!$B$2:$B$223,1,FALSE)</f>
        <v>Valgañón</v>
      </c>
    </row>
    <row r="330" spans="1:5" x14ac:dyDescent="0.2">
      <c r="A330" s="19" t="s">
        <v>1980</v>
      </c>
      <c r="B330" s="19" t="s">
        <v>390</v>
      </c>
      <c r="C330" s="19" t="str">
        <f t="shared" si="5"/>
        <v>Ventosa-hasta-Logroño</v>
      </c>
      <c r="D330" s="20">
        <v>19</v>
      </c>
      <c r="E330" t="str">
        <f>VLOOKUP(A330,Municipios!$B$2:$B$223,1,FALSE)</f>
        <v>Ventosa</v>
      </c>
    </row>
    <row r="331" spans="1:5" x14ac:dyDescent="0.2">
      <c r="A331" s="19" t="s">
        <v>1982</v>
      </c>
      <c r="B331" s="19" t="s">
        <v>390</v>
      </c>
      <c r="C331" s="19" t="str">
        <f t="shared" si="5"/>
        <v>Ventrosa-hasta-Logroño</v>
      </c>
      <c r="D331" s="20">
        <v>70</v>
      </c>
      <c r="E331" t="str">
        <f>VLOOKUP(A331,Municipios!$B$2:$B$223,1,FALSE)</f>
        <v>Ventrosa</v>
      </c>
    </row>
    <row r="332" spans="1:5" x14ac:dyDescent="0.2">
      <c r="A332" s="19" t="s">
        <v>1984</v>
      </c>
      <c r="B332" s="19" t="s">
        <v>390</v>
      </c>
      <c r="C332" s="19" t="str">
        <f t="shared" si="5"/>
        <v>Viguera-hasta-Logroño</v>
      </c>
      <c r="D332" s="20">
        <v>22</v>
      </c>
      <c r="E332" t="str">
        <f>VLOOKUP(A332,Municipios!$B$2:$B$223,1,FALSE)</f>
        <v>Viguera</v>
      </c>
    </row>
    <row r="333" spans="1:5" x14ac:dyDescent="0.2">
      <c r="A333" s="19" t="s">
        <v>1986</v>
      </c>
      <c r="B333" s="19" t="s">
        <v>390</v>
      </c>
      <c r="C333" s="19" t="str">
        <f t="shared" si="5"/>
        <v>Villalba de Rioja-hasta-Logroño</v>
      </c>
      <c r="D333" s="20">
        <v>50</v>
      </c>
      <c r="E333" t="str">
        <f>VLOOKUP(A333,Municipios!$B$2:$B$223,1,FALSE)</f>
        <v>Villalba de Rioja</v>
      </c>
    </row>
    <row r="334" spans="1:5" x14ac:dyDescent="0.2">
      <c r="A334" s="19" t="s">
        <v>1988</v>
      </c>
      <c r="B334" s="19" t="s">
        <v>390</v>
      </c>
      <c r="C334" s="19" t="str">
        <f t="shared" si="5"/>
        <v>Villalobar de Rioja-hasta-Logroño</v>
      </c>
      <c r="D334" s="20">
        <v>52</v>
      </c>
      <c r="E334" t="str">
        <f>VLOOKUP(A334,Municipios!$B$2:$B$223,1,FALSE)</f>
        <v>Villalobar de Rioja</v>
      </c>
    </row>
    <row r="335" spans="1:5" x14ac:dyDescent="0.2">
      <c r="A335" s="19" t="s">
        <v>1990</v>
      </c>
      <c r="B335" s="19" t="s">
        <v>390</v>
      </c>
      <c r="C335" s="19" t="str">
        <f t="shared" si="5"/>
        <v>Villamediana de Iregua-hasta-Logroño</v>
      </c>
      <c r="D335" s="20">
        <v>6</v>
      </c>
      <c r="E335" t="str">
        <f>VLOOKUP(A335,Municipios!$B$2:$B$223,1,FALSE)</f>
        <v>Villamediana de Iregua</v>
      </c>
    </row>
    <row r="336" spans="1:5" x14ac:dyDescent="0.2">
      <c r="A336" s="19" t="s">
        <v>1992</v>
      </c>
      <c r="B336" s="19" t="s">
        <v>390</v>
      </c>
      <c r="C336" s="19" t="str">
        <f t="shared" si="5"/>
        <v>Villanueva de Cameros-hasta-Logroño</v>
      </c>
      <c r="D336" s="20">
        <v>42</v>
      </c>
      <c r="E336" t="str">
        <f>VLOOKUP(A336,Municipios!$B$2:$B$223,1,FALSE)</f>
        <v>Villanueva de Cameros</v>
      </c>
    </row>
    <row r="337" spans="1:5" x14ac:dyDescent="0.2">
      <c r="A337" s="19" t="s">
        <v>1994</v>
      </c>
      <c r="B337" s="19" t="s">
        <v>390</v>
      </c>
      <c r="C337" s="19" t="str">
        <f t="shared" si="5"/>
        <v>Villar de Arnedo (El)-hasta-Logroño</v>
      </c>
      <c r="D337" s="20">
        <v>36</v>
      </c>
      <c r="E337" t="str">
        <f>VLOOKUP(A337,Municipios!$B$2:$B$223,1,FALSE)</f>
        <v>Villar de Arnedo (El)</v>
      </c>
    </row>
    <row r="338" spans="1:5" x14ac:dyDescent="0.2">
      <c r="A338" s="19" t="s">
        <v>1996</v>
      </c>
      <c r="B338" s="19" t="s">
        <v>390</v>
      </c>
      <c r="C338" s="19" t="str">
        <f t="shared" si="5"/>
        <v>Villar de Torre-hasta-Logroño</v>
      </c>
      <c r="D338" s="20">
        <v>43</v>
      </c>
      <c r="E338" t="str">
        <f>VLOOKUP(A338,Municipios!$B$2:$B$223,1,FALSE)</f>
        <v>Villar de Torre</v>
      </c>
    </row>
    <row r="339" spans="1:5" x14ac:dyDescent="0.2">
      <c r="A339" s="19" t="s">
        <v>1998</v>
      </c>
      <c r="B339" s="19" t="s">
        <v>390</v>
      </c>
      <c r="C339" s="19" t="str">
        <f t="shared" si="5"/>
        <v>Villarejo-hasta-Logroño</v>
      </c>
      <c r="D339" s="20">
        <v>46</v>
      </c>
      <c r="E339" t="str">
        <f>VLOOKUP(A339,Municipios!$B$2:$B$223,1,FALSE)</f>
        <v>Villarejo</v>
      </c>
    </row>
    <row r="340" spans="1:5" x14ac:dyDescent="0.2">
      <c r="A340" s="19" t="s">
        <v>2000</v>
      </c>
      <c r="B340" s="19" t="s">
        <v>390</v>
      </c>
      <c r="C340" s="19" t="str">
        <f t="shared" si="5"/>
        <v>Villarroya-hasta-Logroño</v>
      </c>
      <c r="D340" s="20">
        <v>63</v>
      </c>
      <c r="E340" t="str">
        <f>VLOOKUP(A340,Municipios!$B$2:$B$223,1,FALSE)</f>
        <v>Villarroya</v>
      </c>
    </row>
    <row r="341" spans="1:5" x14ac:dyDescent="0.2">
      <c r="A341" s="19" t="s">
        <v>2002</v>
      </c>
      <c r="B341" s="19" t="s">
        <v>390</v>
      </c>
      <c r="C341" s="19" t="str">
        <f t="shared" si="5"/>
        <v>Villarta-Quintana-hasta-Logroño</v>
      </c>
      <c r="D341" s="20">
        <v>56</v>
      </c>
      <c r="E341" t="str">
        <f>VLOOKUP(A341,Municipios!$B$2:$B$223,1,FALSE)</f>
        <v>Villarta-Quintana</v>
      </c>
    </row>
    <row r="342" spans="1:5" x14ac:dyDescent="0.2">
      <c r="A342" s="19" t="s">
        <v>2004</v>
      </c>
      <c r="B342" s="19" t="s">
        <v>390</v>
      </c>
      <c r="C342" s="19" t="str">
        <f t="shared" si="5"/>
        <v>Villavelayo-hasta-Logroño</v>
      </c>
      <c r="D342" s="20">
        <v>79</v>
      </c>
      <c r="E342" t="str">
        <f>VLOOKUP(A342,Municipios!$B$2:$B$223,1,FALSE)</f>
        <v>Villavelayo</v>
      </c>
    </row>
    <row r="343" spans="1:5" x14ac:dyDescent="0.2">
      <c r="A343" s="19" t="s">
        <v>473</v>
      </c>
      <c r="B343" s="19" t="s">
        <v>390</v>
      </c>
      <c r="C343" s="19" t="str">
        <f t="shared" si="5"/>
        <v>Villaverde de Rioja-hasta-Logroño</v>
      </c>
      <c r="D343" s="20">
        <v>43</v>
      </c>
      <c r="E343" t="str">
        <f>VLOOKUP(A343,Municipios!$B$2:$B$223,1,FALSE)</f>
        <v>Villaverde de Rioja</v>
      </c>
    </row>
    <row r="344" spans="1:5" x14ac:dyDescent="0.2">
      <c r="A344" s="19" t="s">
        <v>475</v>
      </c>
      <c r="B344" s="19" t="s">
        <v>390</v>
      </c>
      <c r="C344" s="19" t="str">
        <f t="shared" si="5"/>
        <v>Villoslada de Cameros-hasta-Logroño</v>
      </c>
      <c r="D344" s="20">
        <v>50</v>
      </c>
      <c r="E344" t="str">
        <f>VLOOKUP(A344,Municipios!$B$2:$B$223,1,FALSE)</f>
        <v>Villoslada de Cameros</v>
      </c>
    </row>
    <row r="345" spans="1:5" x14ac:dyDescent="0.2">
      <c r="A345" s="19" t="s">
        <v>477</v>
      </c>
      <c r="B345" s="19" t="s">
        <v>390</v>
      </c>
      <c r="C345" s="19" t="str">
        <f t="shared" si="5"/>
        <v>Viniegra de Abajo-hasta-Logroño</v>
      </c>
      <c r="D345" s="20">
        <v>68</v>
      </c>
      <c r="E345" t="str">
        <f>VLOOKUP(A345,Municipios!$B$2:$B$223,1,FALSE)</f>
        <v>Viniegra de Abajo</v>
      </c>
    </row>
    <row r="346" spans="1:5" x14ac:dyDescent="0.2">
      <c r="A346" s="19" t="s">
        <v>479</v>
      </c>
      <c r="B346" s="19" t="s">
        <v>390</v>
      </c>
      <c r="C346" s="19" t="str">
        <f t="shared" si="5"/>
        <v>Viniegra de Arriba-hasta-Logroño</v>
      </c>
      <c r="D346" s="20">
        <v>78</v>
      </c>
      <c r="E346" t="str">
        <f>VLOOKUP(A346,Municipios!$B$2:$B$223,1,FALSE)</f>
        <v>Viniegra de Arriba</v>
      </c>
    </row>
    <row r="347" spans="1:5" x14ac:dyDescent="0.2">
      <c r="A347" s="19" t="s">
        <v>481</v>
      </c>
      <c r="B347" s="19" t="s">
        <v>390</v>
      </c>
      <c r="C347" s="19" t="str">
        <f t="shared" si="5"/>
        <v>Zarratón-hasta-Logroño</v>
      </c>
      <c r="D347" s="20">
        <v>45</v>
      </c>
      <c r="E347" t="str">
        <f>VLOOKUP(A347,Municipios!$B$2:$B$223,1,FALSE)</f>
        <v>Zarratón</v>
      </c>
    </row>
    <row r="348" spans="1:5" x14ac:dyDescent="0.2">
      <c r="A348" s="19" t="s">
        <v>483</v>
      </c>
      <c r="B348" s="19" t="s">
        <v>390</v>
      </c>
      <c r="C348" s="19" t="str">
        <f t="shared" si="5"/>
        <v>Zarzosa-hasta-Logroño</v>
      </c>
      <c r="D348" s="20">
        <v>72</v>
      </c>
      <c r="E348" t="str">
        <f>VLOOKUP(A348,Municipios!$B$2:$B$223,1,FALSE)</f>
        <v>Zarzosa</v>
      </c>
    </row>
    <row r="349" spans="1:5" x14ac:dyDescent="0.2">
      <c r="A349" s="19" t="s">
        <v>485</v>
      </c>
      <c r="B349" s="19" t="s">
        <v>390</v>
      </c>
      <c r="C349" s="19" t="str">
        <f t="shared" si="5"/>
        <v>Zorraquín-hasta-Logroño</v>
      </c>
      <c r="D349" s="20">
        <v>62</v>
      </c>
      <c r="E349" t="str">
        <f>VLOOKUP(A349,Municipios!$B$2:$B$223,1,FALSE)</f>
        <v>Zorraquín</v>
      </c>
    </row>
    <row r="350" spans="1:5" x14ac:dyDescent="0.2">
      <c r="A350" t="s">
        <v>1741</v>
      </c>
      <c r="B350" t="s">
        <v>497</v>
      </c>
      <c r="C350" s="19" t="str">
        <f t="shared" si="5"/>
        <v>Albacete-hasta-Huesca</v>
      </c>
      <c r="D350">
        <v>477</v>
      </c>
      <c r="E350" t="str">
        <f>VLOOKUP(A350,Municipios!$B$2:$B$223,1,FALSE)</f>
        <v>Albacete</v>
      </c>
    </row>
    <row r="351" spans="1:5" x14ac:dyDescent="0.2">
      <c r="A351" t="s">
        <v>1741</v>
      </c>
      <c r="B351" t="s">
        <v>491</v>
      </c>
      <c r="C351" s="19" t="str">
        <f t="shared" si="5"/>
        <v>Albacete-hasta-Pamplona/Iruña</v>
      </c>
      <c r="D351">
        <v>578</v>
      </c>
      <c r="E351" t="str">
        <f>VLOOKUP(A351,Municipios!$B$2:$B$223,1,FALSE)</f>
        <v>Albacete</v>
      </c>
    </row>
    <row r="352" spans="1:5" x14ac:dyDescent="0.2">
      <c r="A352" t="s">
        <v>1741</v>
      </c>
      <c r="B352" t="s">
        <v>494</v>
      </c>
      <c r="C352" s="19" t="str">
        <f t="shared" si="5"/>
        <v>Albacete-hasta-Palencia</v>
      </c>
      <c r="D352">
        <v>525</v>
      </c>
      <c r="E352" t="str">
        <f>VLOOKUP(A352,Municipios!$B$2:$B$223,1,FALSE)</f>
        <v>Albacete</v>
      </c>
    </row>
    <row r="353" spans="1:5" x14ac:dyDescent="0.2">
      <c r="A353" t="s">
        <v>1741</v>
      </c>
      <c r="B353" t="s">
        <v>493</v>
      </c>
      <c r="C353" s="19" t="str">
        <f t="shared" si="5"/>
        <v>Albacete-hasta-Oviedo</v>
      </c>
      <c r="D353">
        <v>698</v>
      </c>
      <c r="E353" t="str">
        <f>VLOOKUP(A353,Municipios!$B$2:$B$223,1,FALSE)</f>
        <v>Albacete</v>
      </c>
    </row>
    <row r="354" spans="1:5" x14ac:dyDescent="0.2">
      <c r="A354" t="s">
        <v>1741</v>
      </c>
      <c r="B354" t="s">
        <v>1743</v>
      </c>
      <c r="C354" s="19" t="str">
        <f t="shared" si="5"/>
        <v>Albacete-hasta-Almería</v>
      </c>
      <c r="D354">
        <v>356</v>
      </c>
      <c r="E354" t="str">
        <f>VLOOKUP(A354,Municipios!$B$2:$B$223,1,FALSE)</f>
        <v>Albacete</v>
      </c>
    </row>
    <row r="355" spans="1:5" x14ac:dyDescent="0.2">
      <c r="A355" t="s">
        <v>1741</v>
      </c>
      <c r="B355" t="s">
        <v>492</v>
      </c>
      <c r="C355" s="19" t="str">
        <f t="shared" si="5"/>
        <v>Albacete-hasta-Ourense</v>
      </c>
      <c r="D355">
        <v>756</v>
      </c>
      <c r="E355" t="str">
        <f>VLOOKUP(A355,Municipios!$B$2:$B$223,1,FALSE)</f>
        <v>Albacete</v>
      </c>
    </row>
    <row r="356" spans="1:5" x14ac:dyDescent="0.2">
      <c r="A356" t="s">
        <v>1741</v>
      </c>
      <c r="B356" t="s">
        <v>1493</v>
      </c>
      <c r="C356" s="19" t="str">
        <f t="shared" si="5"/>
        <v>Albacete-hasta-Cádiz</v>
      </c>
      <c r="D356">
        <v>600</v>
      </c>
      <c r="E356" t="str">
        <f>VLOOKUP(A356,Municipios!$B$2:$B$223,1,FALSE)</f>
        <v>Albacete</v>
      </c>
    </row>
    <row r="357" spans="1:5" x14ac:dyDescent="0.2">
      <c r="A357" t="s">
        <v>1741</v>
      </c>
      <c r="B357" t="s">
        <v>489</v>
      </c>
      <c r="C357" s="19" t="str">
        <f t="shared" si="5"/>
        <v>Albacete-hasta-Málaga</v>
      </c>
      <c r="D357">
        <v>508</v>
      </c>
      <c r="E357" t="str">
        <f>VLOOKUP(A357,Municipios!$B$2:$B$223,1,FALSE)</f>
        <v>Albacete</v>
      </c>
    </row>
    <row r="358" spans="1:5" x14ac:dyDescent="0.2">
      <c r="A358" t="s">
        <v>1741</v>
      </c>
      <c r="B358" t="s">
        <v>211</v>
      </c>
      <c r="C358" s="19" t="str">
        <f t="shared" si="5"/>
        <v>Albacete-hasta-Lleida</v>
      </c>
      <c r="D358">
        <v>640</v>
      </c>
      <c r="E358" t="str">
        <f>VLOOKUP(A358,Municipios!$B$2:$B$223,1,FALSE)</f>
        <v>Albacete</v>
      </c>
    </row>
    <row r="359" spans="1:5" x14ac:dyDescent="0.2">
      <c r="A359" t="s">
        <v>1741</v>
      </c>
      <c r="B359" t="s">
        <v>486</v>
      </c>
      <c r="C359" s="19" t="str">
        <f t="shared" si="5"/>
        <v>Albacete-hasta-Lugo</v>
      </c>
      <c r="D359">
        <v>750</v>
      </c>
      <c r="E359" t="str">
        <f>VLOOKUP(A359,Municipios!$B$2:$B$223,1,FALSE)</f>
        <v>Albacete</v>
      </c>
    </row>
    <row r="360" spans="1:5" x14ac:dyDescent="0.2">
      <c r="A360" t="s">
        <v>1741</v>
      </c>
      <c r="B360" t="s">
        <v>390</v>
      </c>
      <c r="C360" s="19" t="str">
        <f t="shared" si="5"/>
        <v>Albacete-hasta-Logroño</v>
      </c>
      <c r="D360">
        <v>608</v>
      </c>
      <c r="E360" t="str">
        <f>VLOOKUP(A360,Municipios!$B$2:$B$223,1,FALSE)</f>
        <v>Albacete</v>
      </c>
    </row>
    <row r="361" spans="1:5" x14ac:dyDescent="0.2">
      <c r="A361" t="s">
        <v>1741</v>
      </c>
      <c r="B361" t="s">
        <v>495</v>
      </c>
      <c r="C361" s="19" t="str">
        <f t="shared" si="5"/>
        <v>Albacete-hasta-Pontevedra</v>
      </c>
      <c r="D361">
        <v>862</v>
      </c>
      <c r="E361" t="str">
        <f>VLOOKUP(A361,Municipios!$B$2:$B$223,1,FALSE)</f>
        <v>Albacete</v>
      </c>
    </row>
    <row r="362" spans="1:5" x14ac:dyDescent="0.2">
      <c r="A362" t="s">
        <v>1741</v>
      </c>
      <c r="B362" t="s">
        <v>500</v>
      </c>
      <c r="C362" s="19" t="str">
        <f t="shared" si="5"/>
        <v>Albacete-hasta-Jaén</v>
      </c>
      <c r="D362">
        <v>285</v>
      </c>
      <c r="E362" t="str">
        <f>VLOOKUP(A362,Municipios!$B$2:$B$223,1,FALSE)</f>
        <v>Albacete</v>
      </c>
    </row>
    <row r="363" spans="1:5" x14ac:dyDescent="0.2">
      <c r="A363" t="s">
        <v>1741</v>
      </c>
      <c r="B363" t="s">
        <v>490</v>
      </c>
      <c r="C363" s="19" t="str">
        <f t="shared" si="5"/>
        <v>Albacete-hasta-Murcia</v>
      </c>
      <c r="D363">
        <v>145</v>
      </c>
      <c r="E363" t="str">
        <f>VLOOKUP(A363,Municipios!$B$2:$B$223,1,FALSE)</f>
        <v>Albacete</v>
      </c>
    </row>
    <row r="364" spans="1:5" x14ac:dyDescent="0.2">
      <c r="A364" t="s">
        <v>1741</v>
      </c>
      <c r="B364" t="s">
        <v>1742</v>
      </c>
      <c r="C364" s="19" t="str">
        <f t="shared" si="5"/>
        <v>Albacete-hasta-Alicante/Alacant</v>
      </c>
      <c r="D364">
        <v>170</v>
      </c>
      <c r="E364" t="str">
        <f>VLOOKUP(A364,Municipios!$B$2:$B$223,1,FALSE)</f>
        <v>Albacete</v>
      </c>
    </row>
    <row r="365" spans="1:5" x14ac:dyDescent="0.2">
      <c r="A365" t="s">
        <v>1741</v>
      </c>
      <c r="B365" t="s">
        <v>1800</v>
      </c>
      <c r="C365" s="19" t="str">
        <f t="shared" si="5"/>
        <v>Albacete-hasta-Huelva</v>
      </c>
      <c r="D365">
        <v>578</v>
      </c>
      <c r="E365" t="str">
        <f>VLOOKUP(A365,Municipios!$B$2:$B$223,1,FALSE)</f>
        <v>Albacete</v>
      </c>
    </row>
    <row r="366" spans="1:5" x14ac:dyDescent="0.2">
      <c r="A366" t="s">
        <v>1741</v>
      </c>
      <c r="B366" t="s">
        <v>208</v>
      </c>
      <c r="C366" s="19" t="str">
        <f t="shared" si="5"/>
        <v>Albacete-hasta-Guadalajara</v>
      </c>
      <c r="D366">
        <v>299</v>
      </c>
      <c r="E366" t="str">
        <f>VLOOKUP(A366,Municipios!$B$2:$B$223,1,FALSE)</f>
        <v>Albacete</v>
      </c>
    </row>
    <row r="367" spans="1:5" x14ac:dyDescent="0.2">
      <c r="A367" t="s">
        <v>1741</v>
      </c>
      <c r="B367" t="s">
        <v>630</v>
      </c>
      <c r="C367" s="19" t="str">
        <f t="shared" si="5"/>
        <v>Albacete-hasta-Granada</v>
      </c>
      <c r="D367">
        <v>383</v>
      </c>
      <c r="E367" t="str">
        <f>VLOOKUP(A367,Municipios!$B$2:$B$223,1,FALSE)</f>
        <v>Albacete</v>
      </c>
    </row>
    <row r="368" spans="1:5" x14ac:dyDescent="0.2">
      <c r="A368" t="s">
        <v>1741</v>
      </c>
      <c r="B368" t="s">
        <v>207</v>
      </c>
      <c r="C368" s="19" t="str">
        <f t="shared" si="5"/>
        <v>Albacete-hasta-Girona</v>
      </c>
      <c r="D368">
        <v>630</v>
      </c>
      <c r="E368" t="str">
        <f>VLOOKUP(A368,Municipios!$B$2:$B$223,1,FALSE)</f>
        <v>Albacete</v>
      </c>
    </row>
    <row r="369" spans="1:5" x14ac:dyDescent="0.2">
      <c r="A369" t="s">
        <v>1741</v>
      </c>
      <c r="B369" t="s">
        <v>98</v>
      </c>
      <c r="C369" s="19" t="str">
        <f t="shared" si="5"/>
        <v>Albacete-hasta-Cuenca</v>
      </c>
      <c r="D369">
        <v>140</v>
      </c>
      <c r="E369" t="str">
        <f>VLOOKUP(A369,Municipios!$B$2:$B$223,1,FALSE)</f>
        <v>Albacete</v>
      </c>
    </row>
    <row r="370" spans="1:5" x14ac:dyDescent="0.2">
      <c r="A370" t="s">
        <v>1741</v>
      </c>
      <c r="B370" t="s">
        <v>97</v>
      </c>
      <c r="C370" s="19" t="str">
        <f t="shared" si="5"/>
        <v>Albacete-hasta-Coruña (A)</v>
      </c>
      <c r="D370">
        <v>856</v>
      </c>
      <c r="E370" t="str">
        <f>VLOOKUP(A370,Municipios!$B$2:$B$223,1,FALSE)</f>
        <v>Albacete</v>
      </c>
    </row>
    <row r="371" spans="1:5" x14ac:dyDescent="0.2">
      <c r="A371" t="s">
        <v>1741</v>
      </c>
      <c r="B371" t="s">
        <v>26</v>
      </c>
      <c r="C371" s="19" t="str">
        <f t="shared" si="5"/>
        <v>Albacete-hasta-Córdoba</v>
      </c>
      <c r="D371">
        <v>349</v>
      </c>
      <c r="E371" t="str">
        <f>VLOOKUP(A371,Municipios!$B$2:$B$223,1,FALSE)</f>
        <v>Albacete</v>
      </c>
    </row>
    <row r="372" spans="1:5" x14ac:dyDescent="0.2">
      <c r="A372" t="s">
        <v>1741</v>
      </c>
      <c r="B372" t="s">
        <v>25</v>
      </c>
      <c r="C372" s="19" t="str">
        <f t="shared" si="5"/>
        <v>Albacete-hasta-Ciudad Real</v>
      </c>
      <c r="D372">
        <v>205</v>
      </c>
      <c r="E372" t="str">
        <f>VLOOKUP(A372,Municipios!$B$2:$B$223,1,FALSE)</f>
        <v>Albacete</v>
      </c>
    </row>
    <row r="373" spans="1:5" ht="25.5" x14ac:dyDescent="0.2">
      <c r="A373" t="s">
        <v>1741</v>
      </c>
      <c r="B373" t="s">
        <v>1544</v>
      </c>
      <c r="C373" s="19" t="str">
        <f t="shared" si="5"/>
        <v>Albacete-hasta-Castellón de la Plana/Castelló de la Plana</v>
      </c>
      <c r="D373">
        <v>264</v>
      </c>
      <c r="E373" t="str">
        <f>VLOOKUP(A373,Municipios!$B$2:$B$223,1,FALSE)</f>
        <v>Albacete</v>
      </c>
    </row>
    <row r="374" spans="1:5" x14ac:dyDescent="0.2">
      <c r="A374" t="s">
        <v>1741</v>
      </c>
      <c r="B374" t="s">
        <v>210</v>
      </c>
      <c r="C374" s="19" t="str">
        <f t="shared" si="5"/>
        <v>Albacete-hasta-León</v>
      </c>
      <c r="D374">
        <v>607</v>
      </c>
      <c r="E374" t="str">
        <f>VLOOKUP(A374,Municipios!$B$2:$B$223,1,FALSE)</f>
        <v>Albacete</v>
      </c>
    </row>
    <row r="375" spans="1:5" x14ac:dyDescent="0.2">
      <c r="A375" t="s">
        <v>1741</v>
      </c>
      <c r="B375" t="s">
        <v>209</v>
      </c>
      <c r="C375" s="19" t="str">
        <f t="shared" si="5"/>
        <v>Albacete-hasta-Burgos</v>
      </c>
      <c r="D375">
        <v>473</v>
      </c>
      <c r="E375" t="str">
        <f>VLOOKUP(A375,Municipios!$B$2:$B$223,1,FALSE)</f>
        <v>Albacete</v>
      </c>
    </row>
    <row r="376" spans="1:5" x14ac:dyDescent="0.2">
      <c r="A376" t="s">
        <v>1741</v>
      </c>
      <c r="B376" t="s">
        <v>487</v>
      </c>
      <c r="C376" s="19" t="str">
        <f t="shared" si="5"/>
        <v>Albacete-hasta-Madrid</v>
      </c>
      <c r="D376">
        <v>247</v>
      </c>
      <c r="E376" t="str">
        <f>VLOOKUP(A376,Municipios!$B$2:$B$223,1,FALSE)</f>
        <v>Albacete</v>
      </c>
    </row>
    <row r="377" spans="1:5" x14ac:dyDescent="0.2">
      <c r="A377" t="s">
        <v>1741</v>
      </c>
      <c r="B377" t="s">
        <v>1927</v>
      </c>
      <c r="C377" s="19" t="str">
        <f t="shared" si="5"/>
        <v>Albacete-hasta-Cáceres</v>
      </c>
      <c r="D377">
        <v>509</v>
      </c>
      <c r="E377" t="str">
        <f>VLOOKUP(A377,Municipios!$B$2:$B$223,1,FALSE)</f>
        <v>Albacete</v>
      </c>
    </row>
    <row r="378" spans="1:5" x14ac:dyDescent="0.2">
      <c r="A378" t="s">
        <v>1741</v>
      </c>
      <c r="B378" t="s">
        <v>496</v>
      </c>
      <c r="C378" s="19" t="str">
        <f t="shared" si="5"/>
        <v>Albacete-hasta-Salamanca</v>
      </c>
      <c r="D378">
        <v>469</v>
      </c>
      <c r="E378" t="str">
        <f>VLOOKUP(A378,Municipios!$B$2:$B$223,1,FALSE)</f>
        <v>Albacete</v>
      </c>
    </row>
    <row r="379" spans="1:5" x14ac:dyDescent="0.2">
      <c r="A379" t="s">
        <v>1741</v>
      </c>
      <c r="B379" t="s">
        <v>529</v>
      </c>
      <c r="C379" s="19" t="str">
        <f t="shared" si="5"/>
        <v>Albacete-hasta-Bilbao</v>
      </c>
      <c r="D379">
        <v>618</v>
      </c>
      <c r="E379" t="str">
        <f>VLOOKUP(A379,Municipios!$B$2:$B$223,1,FALSE)</f>
        <v>Albacete</v>
      </c>
    </row>
    <row r="380" spans="1:5" x14ac:dyDescent="0.2">
      <c r="A380" t="s">
        <v>1741</v>
      </c>
      <c r="B380" t="s">
        <v>1882</v>
      </c>
      <c r="C380" s="19" t="str">
        <f t="shared" si="5"/>
        <v>Albacete-hasta-Barcelona</v>
      </c>
      <c r="D380">
        <v>548</v>
      </c>
      <c r="E380" t="str">
        <f>VLOOKUP(A380,Municipios!$B$2:$B$223,1,FALSE)</f>
        <v>Albacete</v>
      </c>
    </row>
    <row r="381" spans="1:5" x14ac:dyDescent="0.2">
      <c r="A381" t="s">
        <v>1741</v>
      </c>
      <c r="B381" t="s">
        <v>1745</v>
      </c>
      <c r="C381" s="19" t="str">
        <f t="shared" si="5"/>
        <v>Albacete-hasta-Badajoz</v>
      </c>
      <c r="D381">
        <v>514</v>
      </c>
      <c r="E381" t="str">
        <f>VLOOKUP(A381,Municipios!$B$2:$B$223,1,FALSE)</f>
        <v>Albacete</v>
      </c>
    </row>
    <row r="382" spans="1:5" x14ac:dyDescent="0.2">
      <c r="A382" t="s">
        <v>1741</v>
      </c>
      <c r="B382" t="s">
        <v>531</v>
      </c>
      <c r="C382" s="19" t="str">
        <f t="shared" si="5"/>
        <v>Albacete-hasta-Zaragoza</v>
      </c>
      <c r="D382">
        <v>403</v>
      </c>
      <c r="E382" t="str">
        <f>VLOOKUP(A382,Municipios!$B$2:$B$223,1,FALSE)</f>
        <v>Albacete</v>
      </c>
    </row>
    <row r="383" spans="1:5" x14ac:dyDescent="0.2">
      <c r="A383" t="s">
        <v>1741</v>
      </c>
      <c r="B383" t="s">
        <v>530</v>
      </c>
      <c r="C383" s="19" t="str">
        <f t="shared" ref="C383:C446" si="6">CONCATENATE(A383,"-hasta-",B383)</f>
        <v>Albacete-hasta-Zamora</v>
      </c>
      <c r="D383">
        <v>513</v>
      </c>
      <c r="E383" t="str">
        <f>VLOOKUP(A383,Municipios!$B$2:$B$223,1,FALSE)</f>
        <v>Albacete</v>
      </c>
    </row>
    <row r="384" spans="1:5" x14ac:dyDescent="0.2">
      <c r="A384" t="s">
        <v>1741</v>
      </c>
      <c r="B384" t="s">
        <v>42</v>
      </c>
      <c r="C384" s="19" t="str">
        <f t="shared" si="6"/>
        <v>Albacete-hasta-Vitoria/Gasteiz</v>
      </c>
      <c r="D384">
        <v>581</v>
      </c>
      <c r="E384" t="str">
        <f>VLOOKUP(A384,Municipios!$B$2:$B$223,1,FALSE)</f>
        <v>Albacete</v>
      </c>
    </row>
    <row r="385" spans="1:5" x14ac:dyDescent="0.2">
      <c r="A385" t="s">
        <v>1741</v>
      </c>
      <c r="B385" t="s">
        <v>528</v>
      </c>
      <c r="C385" s="19" t="str">
        <f t="shared" si="6"/>
        <v>Albacete-hasta-Valladolid</v>
      </c>
      <c r="D385">
        <v>477</v>
      </c>
      <c r="E385" t="str">
        <f>VLOOKUP(A385,Municipios!$B$2:$B$223,1,FALSE)</f>
        <v>Albacete</v>
      </c>
    </row>
    <row r="386" spans="1:5" x14ac:dyDescent="0.2">
      <c r="A386" t="s">
        <v>1741</v>
      </c>
      <c r="B386" t="s">
        <v>499</v>
      </c>
      <c r="C386" s="19" t="str">
        <f t="shared" si="6"/>
        <v>Albacete-hasta-Segovia</v>
      </c>
      <c r="D386">
        <v>356</v>
      </c>
      <c r="E386" t="str">
        <f>VLOOKUP(A386,Municipios!$B$2:$B$223,1,FALSE)</f>
        <v>Albacete</v>
      </c>
    </row>
    <row r="387" spans="1:5" x14ac:dyDescent="0.2">
      <c r="A387" t="s">
        <v>1741</v>
      </c>
      <c r="B387" t="s">
        <v>527</v>
      </c>
      <c r="C387" s="19" t="str">
        <f t="shared" si="6"/>
        <v>Albacete-hasta-Valencia</v>
      </c>
      <c r="D387">
        <v>197</v>
      </c>
      <c r="E387" t="str">
        <f>VLOOKUP(A387,Municipios!$B$2:$B$223,1,FALSE)</f>
        <v>Albacete</v>
      </c>
    </row>
    <row r="388" spans="1:5" x14ac:dyDescent="0.2">
      <c r="A388" t="s">
        <v>1741</v>
      </c>
      <c r="B388" t="s">
        <v>498</v>
      </c>
      <c r="C388" s="19" t="str">
        <f t="shared" si="6"/>
        <v>Albacete-hasta-Santander</v>
      </c>
      <c r="D388">
        <v>640</v>
      </c>
      <c r="E388" t="str">
        <f>VLOOKUP(A388,Municipios!$B$2:$B$223,1,FALSE)</f>
        <v>Albacete</v>
      </c>
    </row>
    <row r="389" spans="1:5" x14ac:dyDescent="0.2">
      <c r="A389" t="s">
        <v>1741</v>
      </c>
      <c r="B389" t="s">
        <v>501</v>
      </c>
      <c r="C389" s="19" t="str">
        <f t="shared" si="6"/>
        <v>Albacete-hasta-Sevilla</v>
      </c>
      <c r="D389">
        <v>487</v>
      </c>
      <c r="E389" t="str">
        <f>VLOOKUP(A389,Municipios!$B$2:$B$223,1,FALSE)</f>
        <v>Albacete</v>
      </c>
    </row>
    <row r="390" spans="1:5" x14ac:dyDescent="0.2">
      <c r="A390" t="s">
        <v>1741</v>
      </c>
      <c r="B390" t="s">
        <v>502</v>
      </c>
      <c r="C390" s="19" t="str">
        <f t="shared" si="6"/>
        <v>Albacete-hasta-Soria</v>
      </c>
      <c r="D390">
        <v>410</v>
      </c>
      <c r="E390" t="str">
        <f>VLOOKUP(A390,Municipios!$B$2:$B$223,1,FALSE)</f>
        <v>Albacete</v>
      </c>
    </row>
    <row r="391" spans="1:5" x14ac:dyDescent="0.2">
      <c r="A391" t="s">
        <v>1741</v>
      </c>
      <c r="B391" t="s">
        <v>1744</v>
      </c>
      <c r="C391" s="19" t="str">
        <f t="shared" si="6"/>
        <v>Albacete-hasta-Ávila</v>
      </c>
      <c r="D391">
        <v>376</v>
      </c>
      <c r="E391" t="str">
        <f>VLOOKUP(A391,Municipios!$B$2:$B$223,1,FALSE)</f>
        <v>Albacete</v>
      </c>
    </row>
    <row r="392" spans="1:5" x14ac:dyDescent="0.2">
      <c r="A392" t="s">
        <v>1741</v>
      </c>
      <c r="B392" t="s">
        <v>503</v>
      </c>
      <c r="C392" s="19" t="str">
        <f t="shared" si="6"/>
        <v>Albacete-hasta-Tarragona</v>
      </c>
      <c r="D392">
        <v>451</v>
      </c>
      <c r="E392" t="str">
        <f>VLOOKUP(A392,Municipios!$B$2:$B$223,1,FALSE)</f>
        <v>Albacete</v>
      </c>
    </row>
    <row r="393" spans="1:5" x14ac:dyDescent="0.2">
      <c r="A393" t="s">
        <v>1741</v>
      </c>
      <c r="B393" t="s">
        <v>504</v>
      </c>
      <c r="C393" s="19" t="str">
        <f t="shared" si="6"/>
        <v>Albacete-hasta-Teruel</v>
      </c>
      <c r="D393">
        <v>239</v>
      </c>
      <c r="E393" t="str">
        <f>VLOOKUP(A393,Municipios!$B$2:$B$223,1,FALSE)</f>
        <v>Albacete</v>
      </c>
    </row>
    <row r="394" spans="1:5" x14ac:dyDescent="0.2">
      <c r="A394" t="s">
        <v>1741</v>
      </c>
      <c r="B394" t="s">
        <v>488</v>
      </c>
      <c r="C394" s="19" t="str">
        <f t="shared" si="6"/>
        <v>Albacete-hasta-Toledo</v>
      </c>
      <c r="D394">
        <v>287</v>
      </c>
      <c r="E394" t="str">
        <f>VLOOKUP(A394,Municipios!$B$2:$B$223,1,FALSE)</f>
        <v>Albacete</v>
      </c>
    </row>
    <row r="395" spans="1:5" x14ac:dyDescent="0.2">
      <c r="A395" t="s">
        <v>1741</v>
      </c>
      <c r="B395" t="s">
        <v>1799</v>
      </c>
      <c r="C395" s="19" t="str">
        <f t="shared" si="6"/>
        <v>Albacete-hasta-Donostia-San Sebastián</v>
      </c>
      <c r="D395">
        <v>668</v>
      </c>
      <c r="E395" t="str">
        <f>VLOOKUP(A395,Municipios!$B$2:$B$223,1,FALSE)</f>
        <v>Albacete</v>
      </c>
    </row>
    <row r="396" spans="1:5" x14ac:dyDescent="0.2">
      <c r="A396" t="s">
        <v>1493</v>
      </c>
      <c r="B396" t="s">
        <v>493</v>
      </c>
      <c r="C396" s="19" t="str">
        <f t="shared" si="6"/>
        <v>Cádiz-hasta-Oviedo</v>
      </c>
      <c r="D396">
        <v>906</v>
      </c>
      <c r="E396" t="str">
        <f>VLOOKUP(A396,Municipios!$B$2:$B$223,1,FALSE)</f>
        <v>Cádiz</v>
      </c>
    </row>
    <row r="397" spans="1:5" x14ac:dyDescent="0.2">
      <c r="A397" t="s">
        <v>1493</v>
      </c>
      <c r="B397" t="s">
        <v>531</v>
      </c>
      <c r="C397" s="19" t="str">
        <f t="shared" si="6"/>
        <v>Cádiz-hasta-Zaragoza</v>
      </c>
      <c r="D397">
        <v>965</v>
      </c>
      <c r="E397" t="str">
        <f>VLOOKUP(A397,Municipios!$B$2:$B$223,1,FALSE)</f>
        <v>Cádiz</v>
      </c>
    </row>
    <row r="398" spans="1:5" x14ac:dyDescent="0.2">
      <c r="A398" t="s">
        <v>1493</v>
      </c>
      <c r="B398" t="s">
        <v>499</v>
      </c>
      <c r="C398" s="19" t="str">
        <f t="shared" si="6"/>
        <v>Cádiz-hasta-Segovia</v>
      </c>
      <c r="D398">
        <v>751</v>
      </c>
      <c r="E398" t="str">
        <f>VLOOKUP(A398,Municipios!$B$2:$B$223,1,FALSE)</f>
        <v>Cádiz</v>
      </c>
    </row>
    <row r="399" spans="1:5" x14ac:dyDescent="0.2">
      <c r="A399" t="s">
        <v>1493</v>
      </c>
      <c r="B399" t="s">
        <v>494</v>
      </c>
      <c r="C399" s="19" t="str">
        <f t="shared" si="6"/>
        <v>Cádiz-hasta-Palencia</v>
      </c>
      <c r="D399">
        <v>749</v>
      </c>
      <c r="E399" t="str">
        <f>VLOOKUP(A399,Municipios!$B$2:$B$223,1,FALSE)</f>
        <v>Cádiz</v>
      </c>
    </row>
    <row r="400" spans="1:5" x14ac:dyDescent="0.2">
      <c r="A400" t="s">
        <v>1493</v>
      </c>
      <c r="B400" t="s">
        <v>491</v>
      </c>
      <c r="C400" s="19" t="str">
        <f t="shared" si="6"/>
        <v>Cádiz-hasta-Pamplona/Iruña</v>
      </c>
      <c r="D400">
        <v>1088</v>
      </c>
      <c r="E400" t="str">
        <f>VLOOKUP(A400,Municipios!$B$2:$B$223,1,FALSE)</f>
        <v>Cádiz</v>
      </c>
    </row>
    <row r="401" spans="1:5" x14ac:dyDescent="0.2">
      <c r="A401" t="s">
        <v>1493</v>
      </c>
      <c r="B401" t="s">
        <v>495</v>
      </c>
      <c r="C401" s="19" t="str">
        <f t="shared" si="6"/>
        <v>Cádiz-hasta-Pontevedra</v>
      </c>
      <c r="D401">
        <v>1032</v>
      </c>
      <c r="E401" t="str">
        <f>VLOOKUP(A401,Municipios!$B$2:$B$223,1,FALSE)</f>
        <v>Cádiz</v>
      </c>
    </row>
    <row r="402" spans="1:5" x14ac:dyDescent="0.2">
      <c r="A402" t="s">
        <v>1493</v>
      </c>
      <c r="B402" t="s">
        <v>496</v>
      </c>
      <c r="C402" s="19" t="str">
        <f t="shared" si="6"/>
        <v>Cádiz-hasta-Salamanca</v>
      </c>
      <c r="D402">
        <v>586</v>
      </c>
      <c r="E402" t="str">
        <f>VLOOKUP(A402,Municipios!$B$2:$B$223,1,FALSE)</f>
        <v>Cádiz</v>
      </c>
    </row>
    <row r="403" spans="1:5" x14ac:dyDescent="0.2">
      <c r="A403" t="s">
        <v>1493</v>
      </c>
      <c r="B403" t="s">
        <v>1799</v>
      </c>
      <c r="C403" s="19" t="str">
        <f t="shared" si="6"/>
        <v>Cádiz-hasta-Donostia-San Sebastián</v>
      </c>
      <c r="D403">
        <v>1115</v>
      </c>
      <c r="E403" t="str">
        <f>VLOOKUP(A403,Municipios!$B$2:$B$223,1,FALSE)</f>
        <v>Cádiz</v>
      </c>
    </row>
    <row r="404" spans="1:5" x14ac:dyDescent="0.2">
      <c r="A404" t="s">
        <v>1493</v>
      </c>
      <c r="B404" t="s">
        <v>498</v>
      </c>
      <c r="C404" s="19" t="str">
        <f t="shared" si="6"/>
        <v>Cádiz-hasta-Santander</v>
      </c>
      <c r="D404">
        <v>1053</v>
      </c>
      <c r="E404" t="str">
        <f>VLOOKUP(A404,Municipios!$B$2:$B$223,1,FALSE)</f>
        <v>Cádiz</v>
      </c>
    </row>
    <row r="405" spans="1:5" x14ac:dyDescent="0.2">
      <c r="A405" t="s">
        <v>1493</v>
      </c>
      <c r="B405" t="s">
        <v>501</v>
      </c>
      <c r="C405" s="19" t="str">
        <f t="shared" si="6"/>
        <v>Cádiz-hasta-Sevilla</v>
      </c>
      <c r="D405">
        <v>113</v>
      </c>
      <c r="E405" t="str">
        <f>VLOOKUP(A405,Municipios!$B$2:$B$223,1,FALSE)</f>
        <v>Cádiz</v>
      </c>
    </row>
    <row r="406" spans="1:5" x14ac:dyDescent="0.2">
      <c r="A406" t="s">
        <v>1493</v>
      </c>
      <c r="B406" t="s">
        <v>502</v>
      </c>
      <c r="C406" s="19" t="str">
        <f t="shared" si="6"/>
        <v>Cádiz-hasta-Soria</v>
      </c>
      <c r="D406">
        <v>874</v>
      </c>
      <c r="E406" t="str">
        <f>VLOOKUP(A406,Municipios!$B$2:$B$223,1,FALSE)</f>
        <v>Cádiz</v>
      </c>
    </row>
    <row r="407" spans="1:5" x14ac:dyDescent="0.2">
      <c r="A407" t="s">
        <v>1493</v>
      </c>
      <c r="B407" t="s">
        <v>503</v>
      </c>
      <c r="C407" s="19" t="str">
        <f t="shared" si="6"/>
        <v>Cádiz-hasta-Tarragona</v>
      </c>
      <c r="D407">
        <v>1060</v>
      </c>
      <c r="E407" t="str">
        <f>VLOOKUP(A407,Municipios!$B$2:$B$223,1,FALSE)</f>
        <v>Cádiz</v>
      </c>
    </row>
    <row r="408" spans="1:5" x14ac:dyDescent="0.2">
      <c r="A408" t="s">
        <v>1493</v>
      </c>
      <c r="B408" t="s">
        <v>504</v>
      </c>
      <c r="C408" s="19" t="str">
        <f t="shared" si="6"/>
        <v>Cádiz-hasta-Teruel</v>
      </c>
      <c r="D408">
        <v>850</v>
      </c>
      <c r="E408" t="str">
        <f>VLOOKUP(A408,Municipios!$B$2:$B$223,1,FALSE)</f>
        <v>Cádiz</v>
      </c>
    </row>
    <row r="409" spans="1:5" x14ac:dyDescent="0.2">
      <c r="A409" t="s">
        <v>1493</v>
      </c>
      <c r="B409" t="s">
        <v>528</v>
      </c>
      <c r="C409" s="19" t="str">
        <f t="shared" si="6"/>
        <v>Cádiz-hasta-Valladolid</v>
      </c>
      <c r="D409">
        <v>707</v>
      </c>
      <c r="E409" t="str">
        <f>VLOOKUP(A409,Municipios!$B$2:$B$223,1,FALSE)</f>
        <v>Cádiz</v>
      </c>
    </row>
    <row r="410" spans="1:5" x14ac:dyDescent="0.2">
      <c r="A410" t="s">
        <v>1493</v>
      </c>
      <c r="B410" t="s">
        <v>527</v>
      </c>
      <c r="C410" s="19" t="str">
        <f t="shared" si="6"/>
        <v>Cádiz-hasta-Valencia</v>
      </c>
      <c r="D410">
        <v>805</v>
      </c>
      <c r="E410" t="str">
        <f>VLOOKUP(A410,Municipios!$B$2:$B$223,1,FALSE)</f>
        <v>Cádiz</v>
      </c>
    </row>
    <row r="411" spans="1:5" x14ac:dyDescent="0.2">
      <c r="A411" t="s">
        <v>1493</v>
      </c>
      <c r="B411" t="s">
        <v>530</v>
      </c>
      <c r="C411" s="19" t="str">
        <f t="shared" si="6"/>
        <v>Cádiz-hasta-Zamora</v>
      </c>
      <c r="D411">
        <v>652</v>
      </c>
      <c r="E411" t="str">
        <f>VLOOKUP(A411,Municipios!$B$2:$B$223,1,FALSE)</f>
        <v>Cádiz</v>
      </c>
    </row>
    <row r="412" spans="1:5" x14ac:dyDescent="0.2">
      <c r="A412" t="s">
        <v>1493</v>
      </c>
      <c r="B412" t="s">
        <v>42</v>
      </c>
      <c r="C412" s="19" t="str">
        <f t="shared" si="6"/>
        <v>Cádiz-hasta-Vitoria/Gasteiz</v>
      </c>
      <c r="D412">
        <v>998</v>
      </c>
      <c r="E412" t="str">
        <f>VLOOKUP(A412,Municipios!$B$2:$B$223,1,FALSE)</f>
        <v>Cádiz</v>
      </c>
    </row>
    <row r="413" spans="1:5" x14ac:dyDescent="0.2">
      <c r="A413" t="s">
        <v>1493</v>
      </c>
      <c r="B413" t="s">
        <v>492</v>
      </c>
      <c r="C413" s="19" t="str">
        <f t="shared" si="6"/>
        <v>Cádiz-hasta-Ourense</v>
      </c>
      <c r="D413">
        <v>944</v>
      </c>
      <c r="E413" t="str">
        <f>VLOOKUP(A413,Municipios!$B$2:$B$223,1,FALSE)</f>
        <v>Cádiz</v>
      </c>
    </row>
    <row r="414" spans="1:5" x14ac:dyDescent="0.2">
      <c r="A414" t="s">
        <v>1493</v>
      </c>
      <c r="B414" t="s">
        <v>488</v>
      </c>
      <c r="C414" s="19" t="str">
        <f t="shared" si="6"/>
        <v>Cádiz-hasta-Toledo</v>
      </c>
      <c r="D414">
        <v>564</v>
      </c>
      <c r="E414" t="str">
        <f>VLOOKUP(A414,Municipios!$B$2:$B$223,1,FALSE)</f>
        <v>Cádiz</v>
      </c>
    </row>
    <row r="415" spans="1:5" x14ac:dyDescent="0.2">
      <c r="A415" t="s">
        <v>1493</v>
      </c>
      <c r="B415" t="s">
        <v>26</v>
      </c>
      <c r="C415" s="19" t="str">
        <f t="shared" si="6"/>
        <v>Cádiz-hasta-Córdoba</v>
      </c>
      <c r="D415">
        <v>257</v>
      </c>
      <c r="E415" t="str">
        <f>VLOOKUP(A415,Municipios!$B$2:$B$223,1,FALSE)</f>
        <v>Cádiz</v>
      </c>
    </row>
    <row r="416" spans="1:5" x14ac:dyDescent="0.2">
      <c r="A416" t="s">
        <v>1493</v>
      </c>
      <c r="B416" t="s">
        <v>207</v>
      </c>
      <c r="C416" s="19" t="str">
        <f t="shared" si="6"/>
        <v>Cádiz-hasta-Girona</v>
      </c>
      <c r="D416">
        <v>1239</v>
      </c>
      <c r="E416" t="str">
        <f>VLOOKUP(A416,Municipios!$B$2:$B$223,1,FALSE)</f>
        <v>Cádiz</v>
      </c>
    </row>
    <row r="417" spans="1:5" x14ac:dyDescent="0.2">
      <c r="A417" t="s">
        <v>1493</v>
      </c>
      <c r="B417" t="s">
        <v>97</v>
      </c>
      <c r="C417" s="19" t="str">
        <f t="shared" si="6"/>
        <v>Cádiz-hasta-Coruña (A)</v>
      </c>
      <c r="D417">
        <v>1044</v>
      </c>
      <c r="E417" t="str">
        <f>VLOOKUP(A417,Municipios!$B$2:$B$223,1,FALSE)</f>
        <v>Cádiz</v>
      </c>
    </row>
    <row r="418" spans="1:5" x14ac:dyDescent="0.2">
      <c r="A418" t="s">
        <v>1493</v>
      </c>
      <c r="B418" t="s">
        <v>490</v>
      </c>
      <c r="C418" s="19" t="str">
        <f t="shared" si="6"/>
        <v>Cádiz-hasta-Murcia</v>
      </c>
      <c r="D418">
        <v>691</v>
      </c>
      <c r="E418" t="str">
        <f>VLOOKUP(A418,Municipios!$B$2:$B$223,1,FALSE)</f>
        <v>Cádiz</v>
      </c>
    </row>
    <row r="419" spans="1:5" x14ac:dyDescent="0.2">
      <c r="A419" t="s">
        <v>1493</v>
      </c>
      <c r="B419" t="s">
        <v>25</v>
      </c>
      <c r="C419" s="19" t="str">
        <f t="shared" si="6"/>
        <v>Cádiz-hasta-Ciudad Real</v>
      </c>
      <c r="D419">
        <v>439</v>
      </c>
      <c r="E419" t="str">
        <f>VLOOKUP(A419,Municipios!$B$2:$B$223,1,FALSE)</f>
        <v>Cádiz</v>
      </c>
    </row>
    <row r="420" spans="1:5" ht="25.5" x14ac:dyDescent="0.2">
      <c r="A420" t="s">
        <v>1493</v>
      </c>
      <c r="B420" t="s">
        <v>1544</v>
      </c>
      <c r="C420" s="19" t="str">
        <f t="shared" si="6"/>
        <v>Cádiz-hasta-Castellón de la Plana/Castelló de la Plana</v>
      </c>
      <c r="D420">
        <v>872</v>
      </c>
      <c r="E420" t="str">
        <f>VLOOKUP(A420,Municipios!$B$2:$B$223,1,FALSE)</f>
        <v>Cádiz</v>
      </c>
    </row>
    <row r="421" spans="1:5" x14ac:dyDescent="0.2">
      <c r="A421" t="s">
        <v>1493</v>
      </c>
      <c r="B421" t="s">
        <v>98</v>
      </c>
      <c r="C421" s="19" t="str">
        <f t="shared" si="6"/>
        <v>Cádiz-hasta-Cuenca</v>
      </c>
      <c r="D421">
        <v>708</v>
      </c>
      <c r="E421" t="str">
        <f>VLOOKUP(A421,Municipios!$B$2:$B$223,1,FALSE)</f>
        <v>Cádiz</v>
      </c>
    </row>
    <row r="422" spans="1:5" x14ac:dyDescent="0.2">
      <c r="A422" t="s">
        <v>1493</v>
      </c>
      <c r="B422" t="s">
        <v>630</v>
      </c>
      <c r="C422" s="19" t="str">
        <f t="shared" si="6"/>
        <v>Cádiz-hasta-Granada</v>
      </c>
      <c r="D422">
        <v>407</v>
      </c>
      <c r="E422" t="str">
        <f>VLOOKUP(A422,Municipios!$B$2:$B$223,1,FALSE)</f>
        <v>Cádiz</v>
      </c>
    </row>
    <row r="423" spans="1:5" x14ac:dyDescent="0.2">
      <c r="A423" t="s">
        <v>1493</v>
      </c>
      <c r="B423" t="s">
        <v>208</v>
      </c>
      <c r="C423" s="19" t="str">
        <f t="shared" si="6"/>
        <v>Cádiz-hasta-Guadalajara</v>
      </c>
      <c r="D423">
        <v>705</v>
      </c>
      <c r="E423" t="str">
        <f>VLOOKUP(A423,Municipios!$B$2:$B$223,1,FALSE)</f>
        <v>Cádiz</v>
      </c>
    </row>
    <row r="424" spans="1:5" x14ac:dyDescent="0.2">
      <c r="A424" t="s">
        <v>1493</v>
      </c>
      <c r="B424" t="s">
        <v>211</v>
      </c>
      <c r="C424" s="19" t="str">
        <f t="shared" si="6"/>
        <v>Cádiz-hasta-Lleida</v>
      </c>
      <c r="D424">
        <v>1137</v>
      </c>
      <c r="E424" t="str">
        <f>VLOOKUP(A424,Municipios!$B$2:$B$223,1,FALSE)</f>
        <v>Cádiz</v>
      </c>
    </row>
    <row r="425" spans="1:5" x14ac:dyDescent="0.2">
      <c r="A425" t="s">
        <v>1493</v>
      </c>
      <c r="B425" t="s">
        <v>1800</v>
      </c>
      <c r="C425" s="19" t="str">
        <f t="shared" si="6"/>
        <v>Cádiz-hasta-Huelva</v>
      </c>
      <c r="D425">
        <v>199</v>
      </c>
      <c r="E425" t="str">
        <f>VLOOKUP(A425,Municipios!$B$2:$B$223,1,FALSE)</f>
        <v>Cádiz</v>
      </c>
    </row>
    <row r="426" spans="1:5" x14ac:dyDescent="0.2">
      <c r="A426" t="s">
        <v>1493</v>
      </c>
      <c r="B426" t="s">
        <v>487</v>
      </c>
      <c r="C426" s="19" t="str">
        <f t="shared" si="6"/>
        <v>Cádiz-hasta-Madrid</v>
      </c>
      <c r="D426">
        <v>648</v>
      </c>
      <c r="E426" t="str">
        <f>VLOOKUP(A426,Municipios!$B$2:$B$223,1,FALSE)</f>
        <v>Cádiz</v>
      </c>
    </row>
    <row r="427" spans="1:5" x14ac:dyDescent="0.2">
      <c r="A427" t="s">
        <v>1493</v>
      </c>
      <c r="B427" t="s">
        <v>486</v>
      </c>
      <c r="C427" s="19" t="str">
        <f t="shared" si="6"/>
        <v>Cádiz-hasta-Lugo</v>
      </c>
      <c r="D427">
        <v>952</v>
      </c>
      <c r="E427" t="str">
        <f>VLOOKUP(A427,Municipios!$B$2:$B$223,1,FALSE)</f>
        <v>Cádiz</v>
      </c>
    </row>
    <row r="428" spans="1:5" x14ac:dyDescent="0.2">
      <c r="A428" t="s">
        <v>1493</v>
      </c>
      <c r="B428" t="s">
        <v>390</v>
      </c>
      <c r="C428" s="19" t="str">
        <f t="shared" si="6"/>
        <v>Cádiz-hasta-Logroño</v>
      </c>
      <c r="D428">
        <v>1033</v>
      </c>
      <c r="E428" t="str">
        <f>VLOOKUP(A428,Municipios!$B$2:$B$223,1,FALSE)</f>
        <v>Cádiz</v>
      </c>
    </row>
    <row r="429" spans="1:5" x14ac:dyDescent="0.2">
      <c r="A429" t="s">
        <v>1493</v>
      </c>
      <c r="B429" t="s">
        <v>210</v>
      </c>
      <c r="C429" s="19" t="str">
        <f t="shared" si="6"/>
        <v>Cádiz-hasta-León</v>
      </c>
      <c r="D429">
        <v>788</v>
      </c>
      <c r="E429" t="str">
        <f>VLOOKUP(A429,Municipios!$B$2:$B$223,1,FALSE)</f>
        <v>Cádiz</v>
      </c>
    </row>
    <row r="430" spans="1:5" x14ac:dyDescent="0.2">
      <c r="A430" t="s">
        <v>1493</v>
      </c>
      <c r="B430" t="s">
        <v>500</v>
      </c>
      <c r="C430" s="19" t="str">
        <f t="shared" si="6"/>
        <v>Cádiz-hasta-Jaén</v>
      </c>
      <c r="D430">
        <v>391</v>
      </c>
      <c r="E430" t="str">
        <f>VLOOKUP(A430,Municipios!$B$2:$B$223,1,FALSE)</f>
        <v>Cádiz</v>
      </c>
    </row>
    <row r="431" spans="1:5" x14ac:dyDescent="0.2">
      <c r="A431" t="s">
        <v>1493</v>
      </c>
      <c r="B431" t="s">
        <v>497</v>
      </c>
      <c r="C431" s="19" t="str">
        <f t="shared" si="6"/>
        <v>Cádiz-hasta-Huesca</v>
      </c>
      <c r="D431">
        <v>1036</v>
      </c>
      <c r="E431" t="str">
        <f>VLOOKUP(A431,Municipios!$B$2:$B$223,1,FALSE)</f>
        <v>Cádiz</v>
      </c>
    </row>
    <row r="432" spans="1:5" x14ac:dyDescent="0.2">
      <c r="A432" t="s">
        <v>1493</v>
      </c>
      <c r="B432" t="s">
        <v>489</v>
      </c>
      <c r="C432" s="19" t="str">
        <f t="shared" si="6"/>
        <v>Cádiz-hasta-Málaga</v>
      </c>
      <c r="D432">
        <v>265</v>
      </c>
      <c r="E432" t="str">
        <f>VLOOKUP(A432,Municipios!$B$2:$B$223,1,FALSE)</f>
        <v>Cádiz</v>
      </c>
    </row>
    <row r="433" spans="1:5" ht="25.5" x14ac:dyDescent="0.2">
      <c r="A433" t="s">
        <v>1544</v>
      </c>
      <c r="B433" t="s">
        <v>491</v>
      </c>
      <c r="C433" s="19" t="str">
        <f t="shared" si="6"/>
        <v>Castellón de la Plana/Castelló de la Plana-hasta-Pamplona/Iruña</v>
      </c>
      <c r="D433">
        <v>519</v>
      </c>
      <c r="E433" t="str">
        <f>VLOOKUP(A433,Municipios!$B$2:$B$223,1,FALSE)</f>
        <v>Castellón de la Plana/Castelló de la Plana</v>
      </c>
    </row>
    <row r="434" spans="1:5" ht="25.5" x14ac:dyDescent="0.2">
      <c r="A434" t="s">
        <v>1544</v>
      </c>
      <c r="B434" t="s">
        <v>494</v>
      </c>
      <c r="C434" s="19" t="str">
        <f t="shared" si="6"/>
        <v>Castellón de la Plana/Castelló de la Plana-hasta-Palencia</v>
      </c>
      <c r="D434">
        <v>607</v>
      </c>
      <c r="E434" t="str">
        <f>VLOOKUP(A434,Municipios!$B$2:$B$223,1,FALSE)</f>
        <v>Castellón de la Plana/Castelló de la Plana</v>
      </c>
    </row>
    <row r="435" spans="1:5" ht="25.5" x14ac:dyDescent="0.2">
      <c r="A435" t="s">
        <v>1544</v>
      </c>
      <c r="B435" t="s">
        <v>528</v>
      </c>
      <c r="C435" s="19" t="str">
        <f t="shared" si="6"/>
        <v>Castellón de la Plana/Castelló de la Plana-hasta-Valladolid</v>
      </c>
      <c r="D435">
        <v>649</v>
      </c>
      <c r="E435" t="str">
        <f>VLOOKUP(A435,Municipios!$B$2:$B$223,1,FALSE)</f>
        <v>Castellón de la Plana/Castelló de la Plana</v>
      </c>
    </row>
    <row r="436" spans="1:5" ht="25.5" x14ac:dyDescent="0.2">
      <c r="A436" t="s">
        <v>1544</v>
      </c>
      <c r="B436" t="s">
        <v>501</v>
      </c>
      <c r="C436" s="19" t="str">
        <f t="shared" si="6"/>
        <v>Castellón de la Plana/Castelló de la Plana-hasta-Sevilla</v>
      </c>
      <c r="D436">
        <v>753</v>
      </c>
      <c r="E436" t="str">
        <f>VLOOKUP(A436,Municipios!$B$2:$B$223,1,FALSE)</f>
        <v>Castellón de la Plana/Castelló de la Plana</v>
      </c>
    </row>
    <row r="437" spans="1:5" ht="25.5" x14ac:dyDescent="0.2">
      <c r="A437" t="s">
        <v>1544</v>
      </c>
      <c r="B437" t="s">
        <v>495</v>
      </c>
      <c r="C437" s="19" t="str">
        <f t="shared" si="6"/>
        <v>Castellón de la Plana/Castelló de la Plana-hasta-Pontevedra</v>
      </c>
      <c r="D437">
        <v>1034</v>
      </c>
      <c r="E437" t="str">
        <f>VLOOKUP(A437,Municipios!$B$2:$B$223,1,FALSE)</f>
        <v>Castellón de la Plana/Castelló de la Plana</v>
      </c>
    </row>
    <row r="438" spans="1:5" ht="25.5" x14ac:dyDescent="0.2">
      <c r="A438" t="s">
        <v>1544</v>
      </c>
      <c r="B438" t="s">
        <v>496</v>
      </c>
      <c r="C438" s="19" t="str">
        <f t="shared" si="6"/>
        <v>Castellón de la Plana/Castelló de la Plana-hasta-Salamanca</v>
      </c>
      <c r="D438">
        <v>650</v>
      </c>
      <c r="E438" t="str">
        <f>VLOOKUP(A438,Municipios!$B$2:$B$223,1,FALSE)</f>
        <v>Castellón de la Plana/Castelló de la Plana</v>
      </c>
    </row>
    <row r="439" spans="1:5" ht="25.5" x14ac:dyDescent="0.2">
      <c r="A439" t="s">
        <v>1544</v>
      </c>
      <c r="B439" t="s">
        <v>1799</v>
      </c>
      <c r="C439" s="19" t="str">
        <f t="shared" si="6"/>
        <v>Castellón de la Plana/Castelló de la Plana-hasta-Donostia-San Sebastián</v>
      </c>
      <c r="D439">
        <v>609</v>
      </c>
      <c r="E439" t="str">
        <f>VLOOKUP(A439,Municipios!$B$2:$B$223,1,FALSE)</f>
        <v>Castellón de la Plana/Castelló de la Plana</v>
      </c>
    </row>
    <row r="440" spans="1:5" ht="25.5" x14ac:dyDescent="0.2">
      <c r="A440" t="s">
        <v>1544</v>
      </c>
      <c r="B440" t="s">
        <v>498</v>
      </c>
      <c r="C440" s="19" t="str">
        <f t="shared" si="6"/>
        <v>Castellón de la Plana/Castelló de la Plana-hasta-Santander</v>
      </c>
      <c r="D440">
        <v>738</v>
      </c>
      <c r="E440" t="str">
        <f>VLOOKUP(A440,Municipios!$B$2:$B$223,1,FALSE)</f>
        <v>Castellón de la Plana/Castelló de la Plana</v>
      </c>
    </row>
    <row r="441" spans="1:5" ht="25.5" x14ac:dyDescent="0.2">
      <c r="A441" t="s">
        <v>1544</v>
      </c>
      <c r="B441" t="s">
        <v>499</v>
      </c>
      <c r="C441" s="19" t="str">
        <f t="shared" si="6"/>
        <v>Castellón de la Plana/Castelló de la Plana-hasta-Segovia</v>
      </c>
      <c r="D441">
        <v>537</v>
      </c>
      <c r="E441" t="str">
        <f>VLOOKUP(A441,Municipios!$B$2:$B$223,1,FALSE)</f>
        <v>Castellón de la Plana/Castelló de la Plana</v>
      </c>
    </row>
    <row r="442" spans="1:5" ht="25.5" x14ac:dyDescent="0.2">
      <c r="A442" t="s">
        <v>1544</v>
      </c>
      <c r="B442" t="s">
        <v>502</v>
      </c>
      <c r="C442" s="19" t="str">
        <f t="shared" si="6"/>
        <v>Castellón de la Plana/Castelló de la Plana-hasta-Soria</v>
      </c>
      <c r="D442">
        <v>385</v>
      </c>
      <c r="E442" t="str">
        <f>VLOOKUP(A442,Municipios!$B$2:$B$223,1,FALSE)</f>
        <v>Castellón de la Plana/Castelló de la Plana</v>
      </c>
    </row>
    <row r="443" spans="1:5" ht="25.5" x14ac:dyDescent="0.2">
      <c r="A443" t="s">
        <v>1544</v>
      </c>
      <c r="B443" t="s">
        <v>503</v>
      </c>
      <c r="C443" s="19" t="str">
        <f t="shared" si="6"/>
        <v>Castellón de la Plana/Castelló de la Plana-hasta-Tarragona</v>
      </c>
      <c r="D443">
        <v>178</v>
      </c>
      <c r="E443" t="str">
        <f>VLOOKUP(A443,Municipios!$B$2:$B$223,1,FALSE)</f>
        <v>Castellón de la Plana/Castelló de la Plana</v>
      </c>
    </row>
    <row r="444" spans="1:5" ht="25.5" x14ac:dyDescent="0.2">
      <c r="A444" t="s">
        <v>1544</v>
      </c>
      <c r="B444" t="s">
        <v>504</v>
      </c>
      <c r="C444" s="19" t="str">
        <f t="shared" si="6"/>
        <v>Castellón de la Plana/Castelló de la Plana-hasta-Teruel</v>
      </c>
      <c r="D444">
        <v>163</v>
      </c>
      <c r="E444" t="str">
        <f>VLOOKUP(A444,Municipios!$B$2:$B$223,1,FALSE)</f>
        <v>Castellón de la Plana/Castelló de la Plana</v>
      </c>
    </row>
    <row r="445" spans="1:5" ht="25.5" x14ac:dyDescent="0.2">
      <c r="A445" t="s">
        <v>1544</v>
      </c>
      <c r="B445" t="s">
        <v>531</v>
      </c>
      <c r="C445" s="19" t="str">
        <f t="shared" si="6"/>
        <v>Castellón de la Plana/Castelló de la Plana-hasta-Zaragoza</v>
      </c>
      <c r="D445">
        <v>344</v>
      </c>
      <c r="E445" t="str">
        <f>VLOOKUP(A445,Municipios!$B$2:$B$223,1,FALSE)</f>
        <v>Castellón de la Plana/Castelló de la Plana</v>
      </c>
    </row>
    <row r="446" spans="1:5" ht="25.5" x14ac:dyDescent="0.2">
      <c r="A446" t="s">
        <v>1544</v>
      </c>
      <c r="B446" t="s">
        <v>527</v>
      </c>
      <c r="C446" s="19" t="str">
        <f t="shared" si="6"/>
        <v>Castellón de la Plana/Castelló de la Plana-hasta-Valencia</v>
      </c>
      <c r="D446">
        <v>67</v>
      </c>
      <c r="E446" t="str">
        <f>VLOOKUP(A446,Municipios!$B$2:$B$223,1,FALSE)</f>
        <v>Castellón de la Plana/Castelló de la Plana</v>
      </c>
    </row>
    <row r="447" spans="1:5" ht="25.5" x14ac:dyDescent="0.2">
      <c r="A447" t="s">
        <v>1544</v>
      </c>
      <c r="B447" t="s">
        <v>42</v>
      </c>
      <c r="C447" s="19" t="str">
        <f t="shared" ref="C447:C510" si="7">CONCATENATE(A447,"-hasta-",B447)</f>
        <v>Castellón de la Plana/Castelló de la Plana-hasta-Vitoria/Gasteiz</v>
      </c>
      <c r="D447">
        <v>604</v>
      </c>
      <c r="E447" t="str">
        <f>VLOOKUP(A447,Municipios!$B$2:$B$223,1,FALSE)</f>
        <v>Castellón de la Plana/Castelló de la Plana</v>
      </c>
    </row>
    <row r="448" spans="1:5" ht="25.5" x14ac:dyDescent="0.2">
      <c r="A448" t="s">
        <v>1544</v>
      </c>
      <c r="B448" t="s">
        <v>530</v>
      </c>
      <c r="C448" s="19" t="str">
        <f t="shared" si="7"/>
        <v>Castellón de la Plana/Castelló de la Plana-hasta-Zamora</v>
      </c>
      <c r="D448">
        <v>696</v>
      </c>
      <c r="E448" t="str">
        <f>VLOOKUP(A448,Municipios!$B$2:$B$223,1,FALSE)</f>
        <v>Castellón de la Plana/Castelló de la Plana</v>
      </c>
    </row>
    <row r="449" spans="1:5" ht="25.5" x14ac:dyDescent="0.2">
      <c r="A449" t="s">
        <v>1544</v>
      </c>
      <c r="B449" t="s">
        <v>497</v>
      </c>
      <c r="C449" s="19" t="str">
        <f t="shared" si="7"/>
        <v>Castellón de la Plana/Castelló de la Plana-hasta-Huesca</v>
      </c>
      <c r="D449">
        <v>418</v>
      </c>
      <c r="E449" t="str">
        <f>VLOOKUP(A449,Municipios!$B$2:$B$223,1,FALSE)</f>
        <v>Castellón de la Plana/Castelló de la Plana</v>
      </c>
    </row>
    <row r="450" spans="1:5" ht="25.5" x14ac:dyDescent="0.2">
      <c r="A450" t="s">
        <v>1544</v>
      </c>
      <c r="B450" t="s">
        <v>493</v>
      </c>
      <c r="C450" s="19" t="str">
        <f t="shared" si="7"/>
        <v>Castellón de la Plana/Castelló de la Plana-hasta-Oviedo</v>
      </c>
      <c r="D450">
        <v>880</v>
      </c>
      <c r="E450" t="str">
        <f>VLOOKUP(A450,Municipios!$B$2:$B$223,1,FALSE)</f>
        <v>Castellón de la Plana/Castelló de la Plana</v>
      </c>
    </row>
    <row r="451" spans="1:5" ht="25.5" x14ac:dyDescent="0.2">
      <c r="A451" t="s">
        <v>1544</v>
      </c>
      <c r="B451" t="s">
        <v>488</v>
      </c>
      <c r="C451" s="19" t="str">
        <f t="shared" si="7"/>
        <v>Castellón de la Plana/Castelló de la Plana-hasta-Toledo</v>
      </c>
      <c r="D451">
        <v>429</v>
      </c>
      <c r="E451" t="str">
        <f>VLOOKUP(A451,Municipios!$B$2:$B$223,1,FALSE)</f>
        <v>Castellón de la Plana/Castelló de la Plana</v>
      </c>
    </row>
    <row r="452" spans="1:5" ht="25.5" x14ac:dyDescent="0.2">
      <c r="A452" t="s">
        <v>1544</v>
      </c>
      <c r="B452" t="s">
        <v>26</v>
      </c>
      <c r="C452" s="19" t="str">
        <f t="shared" si="7"/>
        <v>Castellón de la Plana/Castelló de la Plana-hasta-Córdoba</v>
      </c>
      <c r="D452">
        <v>615</v>
      </c>
      <c r="E452" t="str">
        <f>VLOOKUP(A452,Municipios!$B$2:$B$223,1,FALSE)</f>
        <v>Castellón de la Plana/Castelló de la Plana</v>
      </c>
    </row>
    <row r="453" spans="1:5" ht="25.5" x14ac:dyDescent="0.2">
      <c r="A453" t="s">
        <v>1544</v>
      </c>
      <c r="B453" t="s">
        <v>492</v>
      </c>
      <c r="C453" s="19" t="str">
        <f t="shared" si="7"/>
        <v>Castellón de la Plana/Castelló de la Plana-hasta-Ourense</v>
      </c>
      <c r="D453">
        <v>928</v>
      </c>
      <c r="E453" t="str">
        <f>VLOOKUP(A453,Municipios!$B$2:$B$223,1,FALSE)</f>
        <v>Castellón de la Plana/Castelló de la Plana</v>
      </c>
    </row>
    <row r="454" spans="1:5" ht="25.5" x14ac:dyDescent="0.2">
      <c r="A454" t="s">
        <v>1544</v>
      </c>
      <c r="B454" t="s">
        <v>210</v>
      </c>
      <c r="C454" s="19" t="str">
        <f t="shared" si="7"/>
        <v>Castellón de la Plana/Castelló de la Plana-hasta-León</v>
      </c>
      <c r="D454">
        <v>782</v>
      </c>
      <c r="E454" t="str">
        <f>VLOOKUP(A454,Municipios!$B$2:$B$223,1,FALSE)</f>
        <v>Castellón de la Plana/Castelló de la Plana</v>
      </c>
    </row>
    <row r="455" spans="1:5" ht="25.5" x14ac:dyDescent="0.2">
      <c r="A455" t="s">
        <v>1544</v>
      </c>
      <c r="B455" t="s">
        <v>25</v>
      </c>
      <c r="C455" s="19" t="str">
        <f t="shared" si="7"/>
        <v>Castellón de la Plana/Castelló de la Plana-hasta-Ciudad Real</v>
      </c>
      <c r="D455">
        <v>372</v>
      </c>
      <c r="E455" t="str">
        <f>VLOOKUP(A455,Municipios!$B$2:$B$223,1,FALSE)</f>
        <v>Castellón de la Plana/Castelló de la Plana</v>
      </c>
    </row>
    <row r="456" spans="1:5" ht="25.5" x14ac:dyDescent="0.2">
      <c r="A456" t="s">
        <v>1544</v>
      </c>
      <c r="B456" t="s">
        <v>97</v>
      </c>
      <c r="C456" s="19" t="str">
        <f t="shared" si="7"/>
        <v>Castellón de la Plana/Castelló de la Plana-hasta-Coruña (A)</v>
      </c>
      <c r="D456">
        <v>1028</v>
      </c>
      <c r="E456" t="str">
        <f>VLOOKUP(A456,Municipios!$B$2:$B$223,1,FALSE)</f>
        <v>Castellón de la Plana/Castelló de la Plana</v>
      </c>
    </row>
    <row r="457" spans="1:5" ht="25.5" x14ac:dyDescent="0.2">
      <c r="A457" t="s">
        <v>1544</v>
      </c>
      <c r="B457" t="s">
        <v>98</v>
      </c>
      <c r="C457" s="19" t="str">
        <f t="shared" si="7"/>
        <v>Castellón de la Plana/Castelló de la Plana-hasta-Cuenca</v>
      </c>
      <c r="D457">
        <v>308</v>
      </c>
      <c r="E457" t="str">
        <f>VLOOKUP(A457,Municipios!$B$2:$B$223,1,FALSE)</f>
        <v>Castellón de la Plana/Castelló de la Plana</v>
      </c>
    </row>
    <row r="458" spans="1:5" ht="25.5" x14ac:dyDescent="0.2">
      <c r="A458" t="s">
        <v>1544</v>
      </c>
      <c r="B458" t="s">
        <v>207</v>
      </c>
      <c r="C458" s="19" t="str">
        <f t="shared" si="7"/>
        <v>Castellón de la Plana/Castelló de la Plana-hasta-Girona</v>
      </c>
      <c r="D458">
        <v>359</v>
      </c>
      <c r="E458" t="str">
        <f>VLOOKUP(A458,Municipios!$B$2:$B$223,1,FALSE)</f>
        <v>Castellón de la Plana/Castelló de la Plana</v>
      </c>
    </row>
    <row r="459" spans="1:5" ht="25.5" x14ac:dyDescent="0.2">
      <c r="A459" t="s">
        <v>1544</v>
      </c>
      <c r="B459" t="s">
        <v>630</v>
      </c>
      <c r="C459" s="19" t="str">
        <f t="shared" si="7"/>
        <v>Castellón de la Plana/Castelló de la Plana-hasta-Granada</v>
      </c>
      <c r="D459">
        <v>669</v>
      </c>
      <c r="E459" t="str">
        <f>VLOOKUP(A459,Municipios!$B$2:$B$223,1,FALSE)</f>
        <v>Castellón de la Plana/Castelló de la Plana</v>
      </c>
    </row>
    <row r="460" spans="1:5" ht="25.5" x14ac:dyDescent="0.2">
      <c r="A460" t="s">
        <v>1544</v>
      </c>
      <c r="B460" t="s">
        <v>208</v>
      </c>
      <c r="C460" s="19" t="str">
        <f t="shared" si="7"/>
        <v>Castellón de la Plana/Castelló de la Plana-hasta-Guadalajara</v>
      </c>
      <c r="D460">
        <v>414</v>
      </c>
      <c r="E460" t="str">
        <f>VLOOKUP(A460,Municipios!$B$2:$B$223,1,FALSE)</f>
        <v>Castellón de la Plana/Castelló de la Plana</v>
      </c>
    </row>
    <row r="461" spans="1:5" ht="25.5" x14ac:dyDescent="0.2">
      <c r="A461" t="s">
        <v>1544</v>
      </c>
      <c r="B461" t="s">
        <v>1800</v>
      </c>
      <c r="C461" s="19" t="str">
        <f t="shared" si="7"/>
        <v>Castellón de la Plana/Castelló de la Plana-hasta-Huelva</v>
      </c>
      <c r="D461">
        <v>844</v>
      </c>
      <c r="E461" t="str">
        <f>VLOOKUP(A461,Municipios!$B$2:$B$223,1,FALSE)</f>
        <v>Castellón de la Plana/Castelló de la Plana</v>
      </c>
    </row>
    <row r="462" spans="1:5" ht="25.5" x14ac:dyDescent="0.2">
      <c r="A462" t="s">
        <v>1544</v>
      </c>
      <c r="B462" t="s">
        <v>500</v>
      </c>
      <c r="C462" s="19" t="str">
        <f t="shared" si="7"/>
        <v>Castellón de la Plana/Castelló de la Plana-hasta-Jaén</v>
      </c>
      <c r="D462">
        <v>551</v>
      </c>
      <c r="E462" t="str">
        <f>VLOOKUP(A462,Municipios!$B$2:$B$223,1,FALSE)</f>
        <v>Castellón de la Plana/Castelló de la Plana</v>
      </c>
    </row>
    <row r="463" spans="1:5" ht="25.5" x14ac:dyDescent="0.2">
      <c r="A463" t="s">
        <v>1544</v>
      </c>
      <c r="B463" t="s">
        <v>390</v>
      </c>
      <c r="C463" s="19" t="str">
        <f t="shared" si="7"/>
        <v>Castellón de la Plana/Castelló de la Plana-hasta-Logroño</v>
      </c>
      <c r="D463">
        <v>588</v>
      </c>
      <c r="E463" t="str">
        <f>VLOOKUP(A463,Municipios!$B$2:$B$223,1,FALSE)</f>
        <v>Castellón de la Plana/Castelló de la Plana</v>
      </c>
    </row>
    <row r="464" spans="1:5" ht="25.5" x14ac:dyDescent="0.2">
      <c r="A464" t="s">
        <v>1544</v>
      </c>
      <c r="B464" t="s">
        <v>486</v>
      </c>
      <c r="C464" s="19" t="str">
        <f t="shared" si="7"/>
        <v>Castellón de la Plana/Castelló de la Plana-hasta-Lugo</v>
      </c>
      <c r="D464">
        <v>940</v>
      </c>
      <c r="E464" t="str">
        <f>VLOOKUP(A464,Municipios!$B$2:$B$223,1,FALSE)</f>
        <v>Castellón de la Plana/Castelló de la Plana</v>
      </c>
    </row>
    <row r="465" spans="1:5" ht="25.5" x14ac:dyDescent="0.2">
      <c r="A465" t="s">
        <v>1544</v>
      </c>
      <c r="B465" t="s">
        <v>211</v>
      </c>
      <c r="C465" s="19" t="str">
        <f t="shared" si="7"/>
        <v>Castellón de la Plana/Castelló de la Plana-hasta-Lleida</v>
      </c>
      <c r="D465">
        <v>312</v>
      </c>
      <c r="E465" t="str">
        <f>VLOOKUP(A465,Municipios!$B$2:$B$223,1,FALSE)</f>
        <v>Castellón de la Plana/Castelló de la Plana</v>
      </c>
    </row>
    <row r="466" spans="1:5" ht="25.5" x14ac:dyDescent="0.2">
      <c r="A466" t="s">
        <v>1544</v>
      </c>
      <c r="B466" t="s">
        <v>487</v>
      </c>
      <c r="C466" s="19" t="str">
        <f t="shared" si="7"/>
        <v>Castellón de la Plana/Castelló de la Plana-hasta-Madrid</v>
      </c>
      <c r="D466">
        <v>419</v>
      </c>
      <c r="E466" t="str">
        <f>VLOOKUP(A466,Municipios!$B$2:$B$223,1,FALSE)</f>
        <v>Castellón de la Plana/Castelló de la Plana</v>
      </c>
    </row>
    <row r="467" spans="1:5" ht="25.5" x14ac:dyDescent="0.2">
      <c r="A467" t="s">
        <v>1544</v>
      </c>
      <c r="B467" t="s">
        <v>490</v>
      </c>
      <c r="C467" s="19" t="str">
        <f t="shared" si="7"/>
        <v>Castellón de la Plana/Castelló de la Plana-hasta-Murcia</v>
      </c>
      <c r="D467">
        <v>331</v>
      </c>
      <c r="E467" t="str">
        <f>VLOOKUP(A467,Municipios!$B$2:$B$223,1,FALSE)</f>
        <v>Castellón de la Plana/Castelló de la Plana</v>
      </c>
    </row>
    <row r="468" spans="1:5" ht="25.5" x14ac:dyDescent="0.2">
      <c r="A468" t="s">
        <v>1544</v>
      </c>
      <c r="B468" t="s">
        <v>489</v>
      </c>
      <c r="C468" s="19" t="str">
        <f t="shared" si="7"/>
        <v>Castellón de la Plana/Castelló de la Plana-hasta-Málaga</v>
      </c>
      <c r="D468">
        <v>734</v>
      </c>
      <c r="E468" t="str">
        <f>VLOOKUP(A468,Municipios!$B$2:$B$223,1,FALSE)</f>
        <v>Castellón de la Plana/Castelló de la Plana</v>
      </c>
    </row>
    <row r="469" spans="1:5" x14ac:dyDescent="0.2">
      <c r="A469" t="s">
        <v>25</v>
      </c>
      <c r="B469" t="s">
        <v>488</v>
      </c>
      <c r="C469" s="19" t="str">
        <f t="shared" si="7"/>
        <v>Ciudad Real-hasta-Toledo</v>
      </c>
      <c r="D469">
        <v>117</v>
      </c>
      <c r="E469" t="str">
        <f>VLOOKUP(A469,Municipios!$B$2:$B$223,1,FALSE)</f>
        <v>Ciudad Real</v>
      </c>
    </row>
    <row r="470" spans="1:5" x14ac:dyDescent="0.2">
      <c r="A470" t="s">
        <v>25</v>
      </c>
      <c r="B470" t="s">
        <v>494</v>
      </c>
      <c r="C470" s="19" t="str">
        <f t="shared" si="7"/>
        <v>Ciudad Real-hasta-Palencia</v>
      </c>
      <c r="D470">
        <v>454</v>
      </c>
      <c r="E470" t="str">
        <f>VLOOKUP(A470,Municipios!$B$2:$B$223,1,FALSE)</f>
        <v>Ciudad Real</v>
      </c>
    </row>
    <row r="471" spans="1:5" x14ac:dyDescent="0.2">
      <c r="A471" t="s">
        <v>25</v>
      </c>
      <c r="B471" t="s">
        <v>491</v>
      </c>
      <c r="C471" s="19" t="str">
        <f t="shared" si="7"/>
        <v>Ciudad Real-hasta-Pamplona/Iruña</v>
      </c>
      <c r="D471">
        <v>608</v>
      </c>
      <c r="E471" t="str">
        <f>VLOOKUP(A471,Municipios!$B$2:$B$223,1,FALSE)</f>
        <v>Ciudad Real</v>
      </c>
    </row>
    <row r="472" spans="1:5" x14ac:dyDescent="0.2">
      <c r="A472" t="s">
        <v>25</v>
      </c>
      <c r="B472" t="s">
        <v>495</v>
      </c>
      <c r="C472" s="19" t="str">
        <f t="shared" si="7"/>
        <v>Ciudad Real-hasta-Pontevedra</v>
      </c>
      <c r="D472">
        <v>779</v>
      </c>
      <c r="E472" t="str">
        <f>VLOOKUP(A472,Municipios!$B$2:$B$223,1,FALSE)</f>
        <v>Ciudad Real</v>
      </c>
    </row>
    <row r="473" spans="1:5" x14ac:dyDescent="0.2">
      <c r="A473" t="s">
        <v>25</v>
      </c>
      <c r="B473" t="s">
        <v>496</v>
      </c>
      <c r="C473" s="19" t="str">
        <f t="shared" si="7"/>
        <v>Ciudad Real-hasta-Salamanca</v>
      </c>
      <c r="D473">
        <v>399</v>
      </c>
      <c r="E473" t="str">
        <f>VLOOKUP(A473,Municipios!$B$2:$B$223,1,FALSE)</f>
        <v>Ciudad Real</v>
      </c>
    </row>
    <row r="474" spans="1:5" ht="25.5" x14ac:dyDescent="0.2">
      <c r="A474" t="s">
        <v>25</v>
      </c>
      <c r="B474" t="s">
        <v>1799</v>
      </c>
      <c r="C474" s="19" t="str">
        <f t="shared" si="7"/>
        <v>Ciudad Real-hasta-Donostia-San Sebastián</v>
      </c>
      <c r="D474">
        <v>653</v>
      </c>
      <c r="E474" t="str">
        <f>VLOOKUP(A474,Municipios!$B$2:$B$223,1,FALSE)</f>
        <v>Ciudad Real</v>
      </c>
    </row>
    <row r="475" spans="1:5" x14ac:dyDescent="0.2">
      <c r="A475" t="s">
        <v>25</v>
      </c>
      <c r="B475" t="s">
        <v>499</v>
      </c>
      <c r="C475" s="19" t="str">
        <f t="shared" si="7"/>
        <v>Ciudad Real-hasta-Segovia</v>
      </c>
      <c r="D475">
        <v>285</v>
      </c>
      <c r="E475" t="str">
        <f>VLOOKUP(A475,Municipios!$B$2:$B$223,1,FALSE)</f>
        <v>Ciudad Real</v>
      </c>
    </row>
    <row r="476" spans="1:5" x14ac:dyDescent="0.2">
      <c r="A476" t="s">
        <v>25</v>
      </c>
      <c r="B476" t="s">
        <v>502</v>
      </c>
      <c r="C476" s="19" t="str">
        <f t="shared" si="7"/>
        <v>Ciudad Real-hasta-Soria</v>
      </c>
      <c r="D476">
        <v>414</v>
      </c>
      <c r="E476" t="str">
        <f>VLOOKUP(A476,Municipios!$B$2:$B$223,1,FALSE)</f>
        <v>Ciudad Real</v>
      </c>
    </row>
    <row r="477" spans="1:5" x14ac:dyDescent="0.2">
      <c r="A477" t="s">
        <v>25</v>
      </c>
      <c r="B477" t="s">
        <v>42</v>
      </c>
      <c r="C477" s="19" t="str">
        <f t="shared" si="7"/>
        <v>Ciudad Real-hasta-Vitoria/Gasteiz</v>
      </c>
      <c r="D477">
        <v>536</v>
      </c>
      <c r="E477" t="str">
        <f>VLOOKUP(A477,Municipios!$B$2:$B$223,1,FALSE)</f>
        <v>Ciudad Real</v>
      </c>
    </row>
    <row r="478" spans="1:5" x14ac:dyDescent="0.2">
      <c r="A478" t="s">
        <v>25</v>
      </c>
      <c r="B478" t="s">
        <v>504</v>
      </c>
      <c r="C478" s="19" t="str">
        <f t="shared" si="7"/>
        <v>Ciudad Real-hasta-Teruel</v>
      </c>
      <c r="D478">
        <v>343</v>
      </c>
      <c r="E478" t="str">
        <f>VLOOKUP(A478,Municipios!$B$2:$B$223,1,FALSE)</f>
        <v>Ciudad Real</v>
      </c>
    </row>
    <row r="479" spans="1:5" x14ac:dyDescent="0.2">
      <c r="A479" t="s">
        <v>25</v>
      </c>
      <c r="B479" t="s">
        <v>530</v>
      </c>
      <c r="C479" s="19" t="str">
        <f t="shared" si="7"/>
        <v>Ciudad Real-hasta-Zamora</v>
      </c>
      <c r="D479">
        <v>444</v>
      </c>
      <c r="E479" t="str">
        <f>VLOOKUP(A479,Municipios!$B$2:$B$223,1,FALSE)</f>
        <v>Ciudad Real</v>
      </c>
    </row>
    <row r="480" spans="1:5" x14ac:dyDescent="0.2">
      <c r="A480" t="s">
        <v>25</v>
      </c>
      <c r="B480" t="s">
        <v>527</v>
      </c>
      <c r="C480" s="19" t="str">
        <f t="shared" si="7"/>
        <v>Ciudad Real-hasta-Valencia</v>
      </c>
      <c r="D480">
        <v>316</v>
      </c>
      <c r="E480" t="str">
        <f>VLOOKUP(A480,Municipios!$B$2:$B$223,1,FALSE)</f>
        <v>Ciudad Real</v>
      </c>
    </row>
    <row r="481" spans="1:5" x14ac:dyDescent="0.2">
      <c r="A481" t="s">
        <v>25</v>
      </c>
      <c r="B481" t="s">
        <v>528</v>
      </c>
      <c r="C481" s="19" t="str">
        <f t="shared" si="7"/>
        <v>Ciudad Real-hasta-Valladolid</v>
      </c>
      <c r="D481">
        <v>405</v>
      </c>
      <c r="E481" t="str">
        <f>VLOOKUP(A481,Municipios!$B$2:$B$223,1,FALSE)</f>
        <v>Ciudad Real</v>
      </c>
    </row>
    <row r="482" spans="1:5" x14ac:dyDescent="0.2">
      <c r="A482" t="s">
        <v>25</v>
      </c>
      <c r="B482" t="s">
        <v>493</v>
      </c>
      <c r="C482" s="19" t="str">
        <f t="shared" si="7"/>
        <v>Ciudad Real-hasta-Oviedo</v>
      </c>
      <c r="D482">
        <v>629</v>
      </c>
      <c r="E482" t="str">
        <f>VLOOKUP(A482,Municipios!$B$2:$B$223,1,FALSE)</f>
        <v>Ciudad Real</v>
      </c>
    </row>
    <row r="483" spans="1:5" x14ac:dyDescent="0.2">
      <c r="A483" t="s">
        <v>25</v>
      </c>
      <c r="B483" t="s">
        <v>498</v>
      </c>
      <c r="C483" s="19" t="str">
        <f t="shared" si="7"/>
        <v>Ciudad Real-hasta-Santander</v>
      </c>
      <c r="D483">
        <v>590</v>
      </c>
      <c r="E483" t="str">
        <f>VLOOKUP(A483,Municipios!$B$2:$B$223,1,FALSE)</f>
        <v>Ciudad Real</v>
      </c>
    </row>
    <row r="484" spans="1:5" x14ac:dyDescent="0.2">
      <c r="A484" t="s">
        <v>25</v>
      </c>
      <c r="B484" t="s">
        <v>531</v>
      </c>
      <c r="C484" s="19" t="str">
        <f t="shared" si="7"/>
        <v>Ciudad Real-hasta-Zaragoza</v>
      </c>
      <c r="D484">
        <v>505</v>
      </c>
      <c r="E484" t="str">
        <f>VLOOKUP(A484,Municipios!$B$2:$B$223,1,FALSE)</f>
        <v>Ciudad Real</v>
      </c>
    </row>
    <row r="485" spans="1:5" x14ac:dyDescent="0.2">
      <c r="A485" t="s">
        <v>25</v>
      </c>
      <c r="B485" t="s">
        <v>503</v>
      </c>
      <c r="C485" s="19" t="str">
        <f t="shared" si="7"/>
        <v>Ciudad Real-hasta-Tarragona</v>
      </c>
      <c r="D485">
        <v>582</v>
      </c>
      <c r="E485" t="str">
        <f>VLOOKUP(A485,Municipios!$B$2:$B$223,1,FALSE)</f>
        <v>Ciudad Real</v>
      </c>
    </row>
    <row r="486" spans="1:5" x14ac:dyDescent="0.2">
      <c r="A486" t="s">
        <v>25</v>
      </c>
      <c r="B486" t="s">
        <v>208</v>
      </c>
      <c r="C486" s="19" t="str">
        <f t="shared" si="7"/>
        <v>Ciudad Real-hasta-Guadalajara</v>
      </c>
      <c r="D486">
        <v>246</v>
      </c>
      <c r="E486" t="str">
        <f>VLOOKUP(A486,Municipios!$B$2:$B$223,1,FALSE)</f>
        <v>Ciudad Real</v>
      </c>
    </row>
    <row r="487" spans="1:5" x14ac:dyDescent="0.2">
      <c r="A487" t="s">
        <v>25</v>
      </c>
      <c r="B487" t="s">
        <v>501</v>
      </c>
      <c r="C487" s="19" t="str">
        <f t="shared" si="7"/>
        <v>Ciudad Real-hasta-Sevilla</v>
      </c>
      <c r="D487">
        <v>320</v>
      </c>
      <c r="E487" t="str">
        <f>VLOOKUP(A487,Municipios!$B$2:$B$223,1,FALSE)</f>
        <v>Ciudad Real</v>
      </c>
    </row>
    <row r="488" spans="1:5" x14ac:dyDescent="0.2">
      <c r="A488" t="s">
        <v>25</v>
      </c>
      <c r="B488" t="s">
        <v>97</v>
      </c>
      <c r="C488" s="19" t="str">
        <f t="shared" si="7"/>
        <v>Ciudad Real-hasta-Coruña (A)</v>
      </c>
      <c r="D488">
        <v>785</v>
      </c>
      <c r="E488" t="str">
        <f>VLOOKUP(A488,Municipios!$B$2:$B$223,1,FALSE)</f>
        <v>Ciudad Real</v>
      </c>
    </row>
    <row r="489" spans="1:5" x14ac:dyDescent="0.2">
      <c r="A489" t="s">
        <v>25</v>
      </c>
      <c r="B489" t="s">
        <v>98</v>
      </c>
      <c r="C489" s="19" t="str">
        <f t="shared" si="7"/>
        <v>Ciudad Real-hasta-Cuenca</v>
      </c>
      <c r="D489">
        <v>195</v>
      </c>
      <c r="E489" t="str">
        <f>VLOOKUP(A489,Municipios!$B$2:$B$223,1,FALSE)</f>
        <v>Ciudad Real</v>
      </c>
    </row>
    <row r="490" spans="1:5" x14ac:dyDescent="0.2">
      <c r="A490" t="s">
        <v>25</v>
      </c>
      <c r="B490" t="s">
        <v>492</v>
      </c>
      <c r="C490" s="19" t="str">
        <f t="shared" si="7"/>
        <v>Ciudad Real-hasta-Ourense</v>
      </c>
      <c r="D490">
        <v>685</v>
      </c>
      <c r="E490" t="str">
        <f>VLOOKUP(A490,Municipios!$B$2:$B$223,1,FALSE)</f>
        <v>Ciudad Real</v>
      </c>
    </row>
    <row r="491" spans="1:5" x14ac:dyDescent="0.2">
      <c r="A491" t="s">
        <v>25</v>
      </c>
      <c r="B491" t="s">
        <v>630</v>
      </c>
      <c r="C491" s="19" t="str">
        <f t="shared" si="7"/>
        <v>Ciudad Real-hasta-Granada</v>
      </c>
      <c r="D491">
        <v>295</v>
      </c>
      <c r="E491" t="str">
        <f>VLOOKUP(A491,Municipios!$B$2:$B$223,1,FALSE)</f>
        <v>Ciudad Real</v>
      </c>
    </row>
    <row r="492" spans="1:5" x14ac:dyDescent="0.2">
      <c r="A492" t="s">
        <v>25</v>
      </c>
      <c r="B492" t="s">
        <v>26</v>
      </c>
      <c r="C492" s="19" t="str">
        <f t="shared" si="7"/>
        <v>Ciudad Real-hasta-Córdoba</v>
      </c>
      <c r="D492">
        <v>183</v>
      </c>
      <c r="E492" t="str">
        <f>VLOOKUP(A492,Municipios!$B$2:$B$223,1,FALSE)</f>
        <v>Ciudad Real</v>
      </c>
    </row>
    <row r="493" spans="1:5" x14ac:dyDescent="0.2">
      <c r="A493" t="s">
        <v>25</v>
      </c>
      <c r="B493" t="s">
        <v>1800</v>
      </c>
      <c r="C493" s="19" t="str">
        <f t="shared" si="7"/>
        <v>Ciudad Real-hasta-Huelva</v>
      </c>
      <c r="D493">
        <v>411</v>
      </c>
      <c r="E493" t="str">
        <f>VLOOKUP(A493,Municipios!$B$2:$B$223,1,FALSE)</f>
        <v>Ciudad Real</v>
      </c>
    </row>
    <row r="494" spans="1:5" x14ac:dyDescent="0.2">
      <c r="A494" t="s">
        <v>25</v>
      </c>
      <c r="B494" t="s">
        <v>497</v>
      </c>
      <c r="C494" s="19" t="str">
        <f t="shared" si="7"/>
        <v>Ciudad Real-hasta-Huesca</v>
      </c>
      <c r="D494">
        <v>576</v>
      </c>
      <c r="E494" t="str">
        <f>VLOOKUP(A494,Municipios!$B$2:$B$223,1,FALSE)</f>
        <v>Ciudad Real</v>
      </c>
    </row>
    <row r="495" spans="1:5" x14ac:dyDescent="0.2">
      <c r="A495" t="s">
        <v>25</v>
      </c>
      <c r="B495" t="s">
        <v>210</v>
      </c>
      <c r="C495" s="19" t="str">
        <f t="shared" si="7"/>
        <v>Ciudad Real-hasta-León</v>
      </c>
      <c r="D495">
        <v>531</v>
      </c>
      <c r="E495" t="str">
        <f>VLOOKUP(A495,Municipios!$B$2:$B$223,1,FALSE)</f>
        <v>Ciudad Real</v>
      </c>
    </row>
    <row r="496" spans="1:5" x14ac:dyDescent="0.2">
      <c r="A496" t="s">
        <v>25</v>
      </c>
      <c r="B496" t="s">
        <v>390</v>
      </c>
      <c r="C496" s="19" t="str">
        <f t="shared" si="7"/>
        <v>Ciudad Real-hasta-Logroño</v>
      </c>
      <c r="D496">
        <v>571</v>
      </c>
      <c r="E496" t="str">
        <f>VLOOKUP(A496,Municipios!$B$2:$B$223,1,FALSE)</f>
        <v>Ciudad Real</v>
      </c>
    </row>
    <row r="497" spans="1:5" x14ac:dyDescent="0.2">
      <c r="A497" t="s">
        <v>25</v>
      </c>
      <c r="B497" t="s">
        <v>486</v>
      </c>
      <c r="C497" s="19" t="str">
        <f t="shared" si="7"/>
        <v>Ciudad Real-hasta-Lugo</v>
      </c>
      <c r="D497">
        <v>697</v>
      </c>
      <c r="E497" t="str">
        <f>VLOOKUP(A497,Municipios!$B$2:$B$223,1,FALSE)</f>
        <v>Ciudad Real</v>
      </c>
    </row>
    <row r="498" spans="1:5" x14ac:dyDescent="0.2">
      <c r="A498" t="s">
        <v>25</v>
      </c>
      <c r="B498" t="s">
        <v>211</v>
      </c>
      <c r="C498" s="19" t="str">
        <f t="shared" si="7"/>
        <v>Ciudad Real-hasta-Lleida</v>
      </c>
      <c r="D498">
        <v>666</v>
      </c>
      <c r="E498" t="str">
        <f>VLOOKUP(A498,Municipios!$B$2:$B$223,1,FALSE)</f>
        <v>Ciudad Real</v>
      </c>
    </row>
    <row r="499" spans="1:5" x14ac:dyDescent="0.2">
      <c r="A499" t="s">
        <v>25</v>
      </c>
      <c r="B499" t="s">
        <v>487</v>
      </c>
      <c r="C499" s="19" t="str">
        <f t="shared" si="7"/>
        <v>Ciudad Real-hasta-Madrid</v>
      </c>
      <c r="D499">
        <v>184</v>
      </c>
      <c r="E499" t="str">
        <f>VLOOKUP(A499,Municipios!$B$2:$B$223,1,FALSE)</f>
        <v>Ciudad Real</v>
      </c>
    </row>
    <row r="500" spans="1:5" x14ac:dyDescent="0.2">
      <c r="A500" t="s">
        <v>25</v>
      </c>
      <c r="B500" t="s">
        <v>489</v>
      </c>
      <c r="C500" s="19" t="str">
        <f t="shared" si="7"/>
        <v>Ciudad Real-hasta-Málaga</v>
      </c>
      <c r="D500">
        <v>342</v>
      </c>
      <c r="E500" t="str">
        <f>VLOOKUP(A500,Municipios!$B$2:$B$223,1,FALSE)</f>
        <v>Ciudad Real</v>
      </c>
    </row>
    <row r="501" spans="1:5" x14ac:dyDescent="0.2">
      <c r="A501" t="s">
        <v>25</v>
      </c>
      <c r="B501" t="s">
        <v>500</v>
      </c>
      <c r="C501" s="19" t="str">
        <f t="shared" si="7"/>
        <v>Ciudad Real-hasta-Jaén</v>
      </c>
      <c r="D501">
        <v>213</v>
      </c>
      <c r="E501" t="str">
        <f>VLOOKUP(A501,Municipios!$B$2:$B$223,1,FALSE)</f>
        <v>Ciudad Real</v>
      </c>
    </row>
    <row r="502" spans="1:5" x14ac:dyDescent="0.2">
      <c r="A502" t="s">
        <v>25</v>
      </c>
      <c r="B502" t="s">
        <v>207</v>
      </c>
      <c r="C502" s="19" t="str">
        <f t="shared" si="7"/>
        <v>Ciudad Real-hasta-Girona</v>
      </c>
      <c r="D502">
        <v>761</v>
      </c>
      <c r="E502" t="str">
        <f>VLOOKUP(A502,Municipios!$B$2:$B$223,1,FALSE)</f>
        <v>Ciudad Real</v>
      </c>
    </row>
    <row r="503" spans="1:5" x14ac:dyDescent="0.2">
      <c r="A503" t="s">
        <v>25</v>
      </c>
      <c r="B503" t="s">
        <v>490</v>
      </c>
      <c r="C503" s="19" t="str">
        <f t="shared" si="7"/>
        <v>Ciudad Real-hasta-Murcia</v>
      </c>
      <c r="D503">
        <v>352</v>
      </c>
      <c r="E503" t="str">
        <f>VLOOKUP(A503,Municipios!$B$2:$B$223,1,FALSE)</f>
        <v>Ciudad Real</v>
      </c>
    </row>
    <row r="504" spans="1:5" x14ac:dyDescent="0.2">
      <c r="A504" t="s">
        <v>26</v>
      </c>
      <c r="B504" t="s">
        <v>494</v>
      </c>
      <c r="C504" s="19" t="str">
        <f t="shared" si="7"/>
        <v>Córdoba-hasta-Palencia</v>
      </c>
      <c r="D504">
        <v>661</v>
      </c>
      <c r="E504" t="str">
        <f>VLOOKUP(A504,Municipios!$B$2:$B$223,1,FALSE)</f>
        <v>Córdoba</v>
      </c>
    </row>
    <row r="505" spans="1:5" x14ac:dyDescent="0.2">
      <c r="A505" t="s">
        <v>26</v>
      </c>
      <c r="B505" t="s">
        <v>499</v>
      </c>
      <c r="C505" s="19" t="str">
        <f t="shared" si="7"/>
        <v>Córdoba-hasta-Segovia</v>
      </c>
      <c r="D505">
        <v>494</v>
      </c>
      <c r="E505" t="str">
        <f>VLOOKUP(A505,Municipios!$B$2:$B$223,1,FALSE)</f>
        <v>Córdoba</v>
      </c>
    </row>
    <row r="506" spans="1:5" x14ac:dyDescent="0.2">
      <c r="A506" t="s">
        <v>26</v>
      </c>
      <c r="B506" t="s">
        <v>498</v>
      </c>
      <c r="C506" s="19" t="str">
        <f t="shared" si="7"/>
        <v>Córdoba-hasta-Santander</v>
      </c>
      <c r="D506">
        <v>795</v>
      </c>
      <c r="E506" t="str">
        <f>VLOOKUP(A506,Municipios!$B$2:$B$223,1,FALSE)</f>
        <v>Córdoba</v>
      </c>
    </row>
    <row r="507" spans="1:5" x14ac:dyDescent="0.2">
      <c r="A507" t="s">
        <v>26</v>
      </c>
      <c r="B507" t="s">
        <v>1799</v>
      </c>
      <c r="C507" s="19" t="str">
        <f t="shared" si="7"/>
        <v>Córdoba-hasta-Donostia-San Sebastián</v>
      </c>
      <c r="D507">
        <v>858</v>
      </c>
      <c r="E507" t="str">
        <f>VLOOKUP(A507,Municipios!$B$2:$B$223,1,FALSE)</f>
        <v>Córdoba</v>
      </c>
    </row>
    <row r="508" spans="1:5" x14ac:dyDescent="0.2">
      <c r="A508" t="s">
        <v>26</v>
      </c>
      <c r="B508" t="s">
        <v>496</v>
      </c>
      <c r="C508" s="19" t="str">
        <f t="shared" si="7"/>
        <v>Córdoba-hasta-Salamanca</v>
      </c>
      <c r="D508">
        <v>535</v>
      </c>
      <c r="E508" t="str">
        <f>VLOOKUP(A508,Municipios!$B$2:$B$223,1,FALSE)</f>
        <v>Córdoba</v>
      </c>
    </row>
    <row r="509" spans="1:5" x14ac:dyDescent="0.2">
      <c r="A509" t="s">
        <v>26</v>
      </c>
      <c r="B509" t="s">
        <v>491</v>
      </c>
      <c r="C509" s="19" t="str">
        <f t="shared" si="7"/>
        <v>Córdoba-hasta-Pamplona/Iruña</v>
      </c>
      <c r="D509">
        <v>815</v>
      </c>
      <c r="E509" t="str">
        <f>VLOOKUP(A509,Municipios!$B$2:$B$223,1,FALSE)</f>
        <v>Córdoba</v>
      </c>
    </row>
    <row r="510" spans="1:5" x14ac:dyDescent="0.2">
      <c r="A510" t="s">
        <v>26</v>
      </c>
      <c r="B510" t="s">
        <v>495</v>
      </c>
      <c r="C510" s="19" t="str">
        <f t="shared" si="7"/>
        <v>Córdoba-hasta-Pontevedra</v>
      </c>
      <c r="D510">
        <v>998</v>
      </c>
      <c r="E510" t="str">
        <f>VLOOKUP(A510,Municipios!$B$2:$B$223,1,FALSE)</f>
        <v>Córdoba</v>
      </c>
    </row>
    <row r="511" spans="1:5" x14ac:dyDescent="0.2">
      <c r="A511" t="s">
        <v>26</v>
      </c>
      <c r="B511" t="s">
        <v>501</v>
      </c>
      <c r="C511" s="19" t="str">
        <f t="shared" ref="C511:C574" si="8">CONCATENATE(A511,"-hasta-",B511)</f>
        <v>Córdoba-hasta-Sevilla</v>
      </c>
      <c r="D511">
        <v>138</v>
      </c>
      <c r="E511" t="str">
        <f>VLOOKUP(A511,Municipios!$B$2:$B$223,1,FALSE)</f>
        <v>Córdoba</v>
      </c>
    </row>
    <row r="512" spans="1:5" x14ac:dyDescent="0.2">
      <c r="A512" t="s">
        <v>26</v>
      </c>
      <c r="B512" t="s">
        <v>502</v>
      </c>
      <c r="C512" s="19" t="str">
        <f t="shared" si="8"/>
        <v>Córdoba-hasta-Soria</v>
      </c>
      <c r="D512">
        <v>618</v>
      </c>
      <c r="E512" t="str">
        <f>VLOOKUP(A512,Municipios!$B$2:$B$223,1,FALSE)</f>
        <v>Córdoba</v>
      </c>
    </row>
    <row r="513" spans="1:5" x14ac:dyDescent="0.2">
      <c r="A513" t="s">
        <v>26</v>
      </c>
      <c r="B513" t="s">
        <v>503</v>
      </c>
      <c r="C513" s="19" t="str">
        <f t="shared" si="8"/>
        <v>Córdoba-hasta-Tarragona</v>
      </c>
      <c r="D513">
        <v>803</v>
      </c>
      <c r="E513" t="str">
        <f>VLOOKUP(A513,Municipios!$B$2:$B$223,1,FALSE)</f>
        <v>Córdoba</v>
      </c>
    </row>
    <row r="514" spans="1:5" x14ac:dyDescent="0.2">
      <c r="A514" t="s">
        <v>26</v>
      </c>
      <c r="B514" t="s">
        <v>504</v>
      </c>
      <c r="C514" s="19" t="str">
        <f t="shared" si="8"/>
        <v>Córdoba-hasta-Teruel</v>
      </c>
      <c r="D514">
        <v>593</v>
      </c>
      <c r="E514" t="str">
        <f>VLOOKUP(A514,Municipios!$B$2:$B$223,1,FALSE)</f>
        <v>Córdoba</v>
      </c>
    </row>
    <row r="515" spans="1:5" x14ac:dyDescent="0.2">
      <c r="A515" t="s">
        <v>26</v>
      </c>
      <c r="B515" t="s">
        <v>488</v>
      </c>
      <c r="C515" s="19" t="str">
        <f t="shared" si="8"/>
        <v>Córdoba-hasta-Toledo</v>
      </c>
      <c r="D515">
        <v>307</v>
      </c>
      <c r="E515" t="str">
        <f>VLOOKUP(A515,Municipios!$B$2:$B$223,1,FALSE)</f>
        <v>Córdoba</v>
      </c>
    </row>
    <row r="516" spans="1:5" x14ac:dyDescent="0.2">
      <c r="A516" t="s">
        <v>26</v>
      </c>
      <c r="B516" t="s">
        <v>493</v>
      </c>
      <c r="C516" s="19" t="str">
        <f t="shared" si="8"/>
        <v>Córdoba-hasta-Oviedo</v>
      </c>
      <c r="D516">
        <v>837</v>
      </c>
      <c r="E516" t="str">
        <f>VLOOKUP(A516,Municipios!$B$2:$B$223,1,FALSE)</f>
        <v>Córdoba</v>
      </c>
    </row>
    <row r="517" spans="1:5" x14ac:dyDescent="0.2">
      <c r="A517" t="s">
        <v>26</v>
      </c>
      <c r="B517" t="s">
        <v>42</v>
      </c>
      <c r="C517" s="19" t="str">
        <f t="shared" si="8"/>
        <v>Córdoba-hasta-Vitoria/Gasteiz</v>
      </c>
      <c r="D517">
        <v>741</v>
      </c>
      <c r="E517" t="str">
        <f>VLOOKUP(A517,Municipios!$B$2:$B$223,1,FALSE)</f>
        <v>Córdoba</v>
      </c>
    </row>
    <row r="518" spans="1:5" x14ac:dyDescent="0.2">
      <c r="A518" t="s">
        <v>26</v>
      </c>
      <c r="B518" t="s">
        <v>1800</v>
      </c>
      <c r="C518" s="19" t="str">
        <f t="shared" si="8"/>
        <v>Córdoba-hasta-Huelva</v>
      </c>
      <c r="D518">
        <v>229</v>
      </c>
      <c r="E518" t="str">
        <f>VLOOKUP(A518,Municipios!$B$2:$B$223,1,FALSE)</f>
        <v>Córdoba</v>
      </c>
    </row>
    <row r="519" spans="1:5" x14ac:dyDescent="0.2">
      <c r="A519" t="s">
        <v>26</v>
      </c>
      <c r="B519" t="s">
        <v>527</v>
      </c>
      <c r="C519" s="19" t="str">
        <f t="shared" si="8"/>
        <v>Córdoba-hasta-Valencia</v>
      </c>
      <c r="D519">
        <v>548</v>
      </c>
      <c r="E519" t="str">
        <f>VLOOKUP(A519,Municipios!$B$2:$B$223,1,FALSE)</f>
        <v>Córdoba</v>
      </c>
    </row>
    <row r="520" spans="1:5" x14ac:dyDescent="0.2">
      <c r="A520" t="s">
        <v>26</v>
      </c>
      <c r="B520" t="s">
        <v>210</v>
      </c>
      <c r="C520" s="19" t="str">
        <f t="shared" si="8"/>
        <v>Córdoba-hasta-León</v>
      </c>
      <c r="D520">
        <v>739</v>
      </c>
      <c r="E520" t="str">
        <f>VLOOKUP(A520,Municipios!$B$2:$B$223,1,FALSE)</f>
        <v>Córdoba</v>
      </c>
    </row>
    <row r="521" spans="1:5" x14ac:dyDescent="0.2">
      <c r="A521" t="s">
        <v>26</v>
      </c>
      <c r="B521" t="s">
        <v>530</v>
      </c>
      <c r="C521" s="19" t="str">
        <f t="shared" si="8"/>
        <v>Córdoba-hasta-Zamora</v>
      </c>
      <c r="D521">
        <v>600</v>
      </c>
      <c r="E521" t="str">
        <f>VLOOKUP(A521,Municipios!$B$2:$B$223,1,FALSE)</f>
        <v>Córdoba</v>
      </c>
    </row>
    <row r="522" spans="1:5" x14ac:dyDescent="0.2">
      <c r="A522" t="s">
        <v>26</v>
      </c>
      <c r="B522" t="s">
        <v>531</v>
      </c>
      <c r="C522" s="19" t="str">
        <f t="shared" si="8"/>
        <v>Córdoba-hasta-Zaragoza</v>
      </c>
      <c r="D522">
        <v>709</v>
      </c>
      <c r="E522" t="str">
        <f>VLOOKUP(A522,Municipios!$B$2:$B$223,1,FALSE)</f>
        <v>Córdoba</v>
      </c>
    </row>
    <row r="523" spans="1:5" x14ac:dyDescent="0.2">
      <c r="A523" t="s">
        <v>26</v>
      </c>
      <c r="B523" t="s">
        <v>97</v>
      </c>
      <c r="C523" s="19" t="str">
        <f t="shared" si="8"/>
        <v>Córdoba-hasta-Coruña (A)</v>
      </c>
      <c r="D523">
        <v>995</v>
      </c>
      <c r="E523" t="str">
        <f>VLOOKUP(A523,Municipios!$B$2:$B$223,1,FALSE)</f>
        <v>Córdoba</v>
      </c>
    </row>
    <row r="524" spans="1:5" x14ac:dyDescent="0.2">
      <c r="A524" t="s">
        <v>26</v>
      </c>
      <c r="B524" t="s">
        <v>98</v>
      </c>
      <c r="C524" s="19" t="str">
        <f t="shared" si="8"/>
        <v>Córdoba-hasta-Cuenca</v>
      </c>
      <c r="D524">
        <v>451</v>
      </c>
      <c r="E524" t="str">
        <f>VLOOKUP(A524,Municipios!$B$2:$B$223,1,FALSE)</f>
        <v>Córdoba</v>
      </c>
    </row>
    <row r="525" spans="1:5" x14ac:dyDescent="0.2">
      <c r="A525" t="s">
        <v>26</v>
      </c>
      <c r="B525" t="s">
        <v>207</v>
      </c>
      <c r="C525" s="19" t="str">
        <f t="shared" si="8"/>
        <v>Córdoba-hasta-Girona</v>
      </c>
      <c r="D525">
        <v>982</v>
      </c>
      <c r="E525" t="str">
        <f>VLOOKUP(A525,Municipios!$B$2:$B$223,1,FALSE)</f>
        <v>Córdoba</v>
      </c>
    </row>
    <row r="526" spans="1:5" x14ac:dyDescent="0.2">
      <c r="A526" t="s">
        <v>26</v>
      </c>
      <c r="B526" t="s">
        <v>630</v>
      </c>
      <c r="C526" s="19" t="str">
        <f t="shared" si="8"/>
        <v>Córdoba-hasta-Granada</v>
      </c>
      <c r="D526">
        <v>231</v>
      </c>
      <c r="E526" t="str">
        <f>VLOOKUP(A526,Municipios!$B$2:$B$223,1,FALSE)</f>
        <v>Córdoba</v>
      </c>
    </row>
    <row r="527" spans="1:5" x14ac:dyDescent="0.2">
      <c r="A527" t="s">
        <v>26</v>
      </c>
      <c r="B527" t="s">
        <v>500</v>
      </c>
      <c r="C527" s="19" t="str">
        <f t="shared" si="8"/>
        <v>Córdoba-hasta-Jaén</v>
      </c>
      <c r="D527">
        <v>104</v>
      </c>
      <c r="E527" t="str">
        <f>VLOOKUP(A527,Municipios!$B$2:$B$223,1,FALSE)</f>
        <v>Córdoba</v>
      </c>
    </row>
    <row r="528" spans="1:5" x14ac:dyDescent="0.2">
      <c r="A528" t="s">
        <v>26</v>
      </c>
      <c r="B528" t="s">
        <v>497</v>
      </c>
      <c r="C528" s="19" t="str">
        <f t="shared" si="8"/>
        <v>Córdoba-hasta-Huesca</v>
      </c>
      <c r="D528">
        <v>779</v>
      </c>
      <c r="E528" t="str">
        <f>VLOOKUP(A528,Municipios!$B$2:$B$223,1,FALSE)</f>
        <v>Córdoba</v>
      </c>
    </row>
    <row r="529" spans="1:5" x14ac:dyDescent="0.2">
      <c r="A529" t="s">
        <v>26</v>
      </c>
      <c r="B529" t="s">
        <v>492</v>
      </c>
      <c r="C529" s="19" t="str">
        <f t="shared" si="8"/>
        <v>Córdoba-hasta-Ourense</v>
      </c>
      <c r="D529">
        <v>893</v>
      </c>
      <c r="E529" t="str">
        <f>VLOOKUP(A529,Municipios!$B$2:$B$223,1,FALSE)</f>
        <v>Córdoba</v>
      </c>
    </row>
    <row r="530" spans="1:5" x14ac:dyDescent="0.2">
      <c r="A530" t="s">
        <v>26</v>
      </c>
      <c r="B530" t="s">
        <v>390</v>
      </c>
      <c r="C530" s="19" t="str">
        <f t="shared" si="8"/>
        <v>Córdoba-hasta-Logroño</v>
      </c>
      <c r="D530">
        <v>776</v>
      </c>
      <c r="E530" t="str">
        <f>VLOOKUP(A530,Municipios!$B$2:$B$223,1,FALSE)</f>
        <v>Córdoba</v>
      </c>
    </row>
    <row r="531" spans="1:5" x14ac:dyDescent="0.2">
      <c r="A531" t="s">
        <v>26</v>
      </c>
      <c r="B531" t="s">
        <v>486</v>
      </c>
      <c r="C531" s="19" t="str">
        <f t="shared" si="8"/>
        <v>Córdoba-hasta-Lugo</v>
      </c>
      <c r="D531">
        <v>907</v>
      </c>
      <c r="E531" t="str">
        <f>VLOOKUP(A531,Municipios!$B$2:$B$223,1,FALSE)</f>
        <v>Córdoba</v>
      </c>
    </row>
    <row r="532" spans="1:5" x14ac:dyDescent="0.2">
      <c r="A532" t="s">
        <v>26</v>
      </c>
      <c r="B532" t="s">
        <v>211</v>
      </c>
      <c r="C532" s="19" t="str">
        <f t="shared" si="8"/>
        <v>Córdoba-hasta-Lleida</v>
      </c>
      <c r="D532">
        <v>869</v>
      </c>
      <c r="E532" t="str">
        <f>VLOOKUP(A532,Municipios!$B$2:$B$223,1,FALSE)</f>
        <v>Córdoba</v>
      </c>
    </row>
    <row r="533" spans="1:5" x14ac:dyDescent="0.2">
      <c r="A533" t="s">
        <v>26</v>
      </c>
      <c r="B533" t="s">
        <v>487</v>
      </c>
      <c r="C533" s="19" t="str">
        <f t="shared" si="8"/>
        <v>Córdoba-hasta-Madrid</v>
      </c>
      <c r="D533">
        <v>391</v>
      </c>
      <c r="E533" t="str">
        <f>VLOOKUP(A533,Municipios!$B$2:$B$223,1,FALSE)</f>
        <v>Córdoba</v>
      </c>
    </row>
    <row r="534" spans="1:5" x14ac:dyDescent="0.2">
      <c r="A534" t="s">
        <v>26</v>
      </c>
      <c r="B534" t="s">
        <v>489</v>
      </c>
      <c r="C534" s="19" t="str">
        <f t="shared" si="8"/>
        <v>Córdoba-hasta-Málaga</v>
      </c>
      <c r="D534">
        <v>159</v>
      </c>
      <c r="E534" t="str">
        <f>VLOOKUP(A534,Municipios!$B$2:$B$223,1,FALSE)</f>
        <v>Córdoba</v>
      </c>
    </row>
    <row r="535" spans="1:5" x14ac:dyDescent="0.2">
      <c r="A535" t="s">
        <v>26</v>
      </c>
      <c r="B535" t="s">
        <v>490</v>
      </c>
      <c r="C535" s="19" t="str">
        <f t="shared" si="8"/>
        <v>Córdoba-hasta-Murcia</v>
      </c>
      <c r="D535">
        <v>496</v>
      </c>
      <c r="E535" t="str">
        <f>VLOOKUP(A535,Municipios!$B$2:$B$223,1,FALSE)</f>
        <v>Córdoba</v>
      </c>
    </row>
    <row r="536" spans="1:5" x14ac:dyDescent="0.2">
      <c r="A536" t="s">
        <v>26</v>
      </c>
      <c r="B536" t="s">
        <v>208</v>
      </c>
      <c r="C536" s="19" t="str">
        <f t="shared" si="8"/>
        <v>Córdoba-hasta-Guadalajara</v>
      </c>
      <c r="D536">
        <v>448</v>
      </c>
      <c r="E536" t="str">
        <f>VLOOKUP(A536,Municipios!$B$2:$B$223,1,FALSE)</f>
        <v>Córdoba</v>
      </c>
    </row>
    <row r="537" spans="1:5" x14ac:dyDescent="0.2">
      <c r="A537" t="s">
        <v>26</v>
      </c>
      <c r="B537" t="s">
        <v>528</v>
      </c>
      <c r="C537" s="19" t="str">
        <f t="shared" si="8"/>
        <v>Córdoba-hasta-Valladolid</v>
      </c>
      <c r="D537">
        <v>613</v>
      </c>
      <c r="E537" t="str">
        <f>VLOOKUP(A537,Municipios!$B$2:$B$223,1,FALSE)</f>
        <v>Córdoba</v>
      </c>
    </row>
    <row r="538" spans="1:5" x14ac:dyDescent="0.2">
      <c r="A538" t="s">
        <v>97</v>
      </c>
      <c r="B538" t="s">
        <v>211</v>
      </c>
      <c r="C538" s="19" t="str">
        <f t="shared" si="8"/>
        <v>Coruña (A)-hasta-Lleida</v>
      </c>
      <c r="D538">
        <v>991</v>
      </c>
      <c r="E538" t="str">
        <f>VLOOKUP(A538,Municipios!$B$2:$B$223,1,FALSE)</f>
        <v>Coruña (A)</v>
      </c>
    </row>
    <row r="539" spans="1:5" x14ac:dyDescent="0.2">
      <c r="A539" t="s">
        <v>97</v>
      </c>
      <c r="B539" t="s">
        <v>1799</v>
      </c>
      <c r="C539" s="19" t="str">
        <f t="shared" si="8"/>
        <v>Coruña (A)-hasta-Donostia-San Sebastián</v>
      </c>
      <c r="D539">
        <v>699</v>
      </c>
      <c r="E539" t="str">
        <f>VLOOKUP(A539,Municipios!$B$2:$B$223,1,FALSE)</f>
        <v>Coruña (A)</v>
      </c>
    </row>
    <row r="540" spans="1:5" x14ac:dyDescent="0.2">
      <c r="A540" t="s">
        <v>97</v>
      </c>
      <c r="B540" t="s">
        <v>496</v>
      </c>
      <c r="C540" s="19" t="str">
        <f t="shared" si="8"/>
        <v>Coruña (A)-hasta-Salamanca</v>
      </c>
      <c r="D540">
        <v>461</v>
      </c>
      <c r="E540" t="str">
        <f>VLOOKUP(A540,Municipios!$B$2:$B$223,1,FALSE)</f>
        <v>Coruña (A)</v>
      </c>
    </row>
    <row r="541" spans="1:5" x14ac:dyDescent="0.2">
      <c r="A541" t="s">
        <v>97</v>
      </c>
      <c r="B541" t="s">
        <v>495</v>
      </c>
      <c r="C541" s="19" t="str">
        <f t="shared" si="8"/>
        <v>Coruña (A)-hasta-Pontevedra</v>
      </c>
      <c r="D541">
        <v>132</v>
      </c>
      <c r="E541" t="str">
        <f>VLOOKUP(A541,Municipios!$B$2:$B$223,1,FALSE)</f>
        <v>Coruña (A)</v>
      </c>
    </row>
    <row r="542" spans="1:5" x14ac:dyDescent="0.2">
      <c r="A542" t="s">
        <v>97</v>
      </c>
      <c r="B542" t="s">
        <v>491</v>
      </c>
      <c r="C542" s="19" t="str">
        <f t="shared" si="8"/>
        <v>Coruña (A)-hasta-Pamplona/Iruña</v>
      </c>
      <c r="D542">
        <v>789</v>
      </c>
      <c r="E542" t="str">
        <f>VLOOKUP(A542,Municipios!$B$2:$B$223,1,FALSE)</f>
        <v>Coruña (A)</v>
      </c>
    </row>
    <row r="543" spans="1:5" x14ac:dyDescent="0.2">
      <c r="A543" t="s">
        <v>97</v>
      </c>
      <c r="B543" t="s">
        <v>494</v>
      </c>
      <c r="C543" s="19" t="str">
        <f t="shared" si="8"/>
        <v>Coruña (A)-hasta-Palencia</v>
      </c>
      <c r="D543">
        <v>434</v>
      </c>
      <c r="E543" t="str">
        <f>VLOOKUP(A543,Municipios!$B$2:$B$223,1,FALSE)</f>
        <v>Coruña (A)</v>
      </c>
    </row>
    <row r="544" spans="1:5" x14ac:dyDescent="0.2">
      <c r="A544" t="s">
        <v>97</v>
      </c>
      <c r="B544" t="s">
        <v>493</v>
      </c>
      <c r="C544" s="19" t="str">
        <f t="shared" si="8"/>
        <v>Coruña (A)-hasta-Oviedo</v>
      </c>
      <c r="D544">
        <v>301</v>
      </c>
      <c r="E544" t="str">
        <f>VLOOKUP(A544,Municipios!$B$2:$B$223,1,FALSE)</f>
        <v>Coruña (A)</v>
      </c>
    </row>
    <row r="545" spans="1:5" x14ac:dyDescent="0.2">
      <c r="A545" t="s">
        <v>97</v>
      </c>
      <c r="B545" t="s">
        <v>492</v>
      </c>
      <c r="C545" s="19" t="str">
        <f t="shared" si="8"/>
        <v>Coruña (A)-hasta-Ourense</v>
      </c>
      <c r="D545">
        <v>238</v>
      </c>
      <c r="E545" t="str">
        <f>VLOOKUP(A545,Municipios!$B$2:$B$223,1,FALSE)</f>
        <v>Coruña (A)</v>
      </c>
    </row>
    <row r="546" spans="1:5" x14ac:dyDescent="0.2">
      <c r="A546" t="s">
        <v>97</v>
      </c>
      <c r="B546" t="s">
        <v>490</v>
      </c>
      <c r="C546" s="19" t="str">
        <f t="shared" si="8"/>
        <v>Coruña (A)-hasta-Murcia</v>
      </c>
      <c r="D546">
        <v>997</v>
      </c>
      <c r="E546" t="str">
        <f>VLOOKUP(A546,Municipios!$B$2:$B$223,1,FALSE)</f>
        <v>Coruña (A)</v>
      </c>
    </row>
    <row r="547" spans="1:5" x14ac:dyDescent="0.2">
      <c r="A547" t="s">
        <v>97</v>
      </c>
      <c r="B547" t="s">
        <v>498</v>
      </c>
      <c r="C547" s="19" t="str">
        <f t="shared" si="8"/>
        <v>Coruña (A)-hasta-Santander</v>
      </c>
      <c r="D547">
        <v>494</v>
      </c>
      <c r="E547" t="str">
        <f>VLOOKUP(A547,Municipios!$B$2:$B$223,1,FALSE)</f>
        <v>Coruña (A)</v>
      </c>
    </row>
    <row r="548" spans="1:5" x14ac:dyDescent="0.2">
      <c r="A548" t="s">
        <v>97</v>
      </c>
      <c r="B548" t="s">
        <v>487</v>
      </c>
      <c r="C548" s="19" t="str">
        <f t="shared" si="8"/>
        <v>Coruña (A)-hasta-Madrid</v>
      </c>
      <c r="D548">
        <v>590</v>
      </c>
      <c r="E548" t="str">
        <f>VLOOKUP(A548,Municipios!$B$2:$B$223,1,FALSE)</f>
        <v>Coruña (A)</v>
      </c>
    </row>
    <row r="549" spans="1:5" x14ac:dyDescent="0.2">
      <c r="A549" t="s">
        <v>97</v>
      </c>
      <c r="B549" t="s">
        <v>1800</v>
      </c>
      <c r="C549" s="19" t="str">
        <f t="shared" si="8"/>
        <v>Coruña (A)-hasta-Huelva</v>
      </c>
      <c r="D549">
        <v>1016</v>
      </c>
      <c r="E549" t="str">
        <f>VLOOKUP(A549,Municipios!$B$2:$B$223,1,FALSE)</f>
        <v>Coruña (A)</v>
      </c>
    </row>
    <row r="550" spans="1:5" x14ac:dyDescent="0.2">
      <c r="A550" t="s">
        <v>97</v>
      </c>
      <c r="B550" t="s">
        <v>486</v>
      </c>
      <c r="C550" s="19" t="str">
        <f t="shared" si="8"/>
        <v>Coruña (A)-hasta-Lugo</v>
      </c>
      <c r="D550">
        <v>88</v>
      </c>
      <c r="E550" t="str">
        <f>VLOOKUP(A550,Municipios!$B$2:$B$223,1,FALSE)</f>
        <v>Coruña (A)</v>
      </c>
    </row>
    <row r="551" spans="1:5" x14ac:dyDescent="0.2">
      <c r="A551" t="s">
        <v>97</v>
      </c>
      <c r="B551" t="s">
        <v>390</v>
      </c>
      <c r="C551" s="19" t="str">
        <f t="shared" si="8"/>
        <v>Coruña (A)-hasta-Logroño</v>
      </c>
      <c r="D551">
        <v>641</v>
      </c>
      <c r="E551" t="str">
        <f>VLOOKUP(A551,Municipios!$B$2:$B$223,1,FALSE)</f>
        <v>Coruña (A)</v>
      </c>
    </row>
    <row r="552" spans="1:5" x14ac:dyDescent="0.2">
      <c r="A552" t="s">
        <v>97</v>
      </c>
      <c r="B552" t="s">
        <v>210</v>
      </c>
      <c r="C552" s="19" t="str">
        <f t="shared" si="8"/>
        <v>Coruña (A)-hasta-León</v>
      </c>
      <c r="D552">
        <v>308</v>
      </c>
      <c r="E552" t="str">
        <f>VLOOKUP(A552,Municipios!$B$2:$B$223,1,FALSE)</f>
        <v>Coruña (A)</v>
      </c>
    </row>
    <row r="553" spans="1:5" x14ac:dyDescent="0.2">
      <c r="A553" t="s">
        <v>97</v>
      </c>
      <c r="B553" t="s">
        <v>500</v>
      </c>
      <c r="C553" s="19" t="str">
        <f t="shared" si="8"/>
        <v>Coruña (A)-hasta-Jaén</v>
      </c>
      <c r="D553">
        <v>928</v>
      </c>
      <c r="E553" t="str">
        <f>VLOOKUP(A553,Municipios!$B$2:$B$223,1,FALSE)</f>
        <v>Coruña (A)</v>
      </c>
    </row>
    <row r="554" spans="1:5" x14ac:dyDescent="0.2">
      <c r="A554" t="s">
        <v>97</v>
      </c>
      <c r="B554" t="s">
        <v>497</v>
      </c>
      <c r="C554" s="19" t="str">
        <f t="shared" si="8"/>
        <v>Coruña (A)-hasta-Huesca</v>
      </c>
      <c r="D554">
        <v>887</v>
      </c>
      <c r="E554" t="str">
        <f>VLOOKUP(A554,Municipios!$B$2:$B$223,1,FALSE)</f>
        <v>Coruña (A)</v>
      </c>
    </row>
    <row r="555" spans="1:5" x14ac:dyDescent="0.2">
      <c r="A555" t="s">
        <v>97</v>
      </c>
      <c r="B555" t="s">
        <v>208</v>
      </c>
      <c r="C555" s="19" t="str">
        <f t="shared" si="8"/>
        <v>Coruña (A)-hasta-Guadalajara</v>
      </c>
      <c r="D555">
        <v>649</v>
      </c>
      <c r="E555" t="str">
        <f>VLOOKUP(A555,Municipios!$B$2:$B$223,1,FALSE)</f>
        <v>Coruña (A)</v>
      </c>
    </row>
    <row r="556" spans="1:5" x14ac:dyDescent="0.2">
      <c r="A556" t="s">
        <v>97</v>
      </c>
      <c r="B556" t="s">
        <v>207</v>
      </c>
      <c r="C556" s="19" t="str">
        <f t="shared" si="8"/>
        <v>Coruña (A)-hasta-Girona</v>
      </c>
      <c r="D556">
        <v>1195</v>
      </c>
      <c r="E556" t="str">
        <f>VLOOKUP(A556,Municipios!$B$2:$B$223,1,FALSE)</f>
        <v>Coruña (A)</v>
      </c>
    </row>
    <row r="557" spans="1:5" x14ac:dyDescent="0.2">
      <c r="A557" t="s">
        <v>97</v>
      </c>
      <c r="B557" t="s">
        <v>98</v>
      </c>
      <c r="C557" s="19" t="str">
        <f t="shared" si="8"/>
        <v>Coruña (A)-hasta-Cuenca</v>
      </c>
      <c r="D557">
        <v>779</v>
      </c>
      <c r="E557" t="str">
        <f>VLOOKUP(A557,Municipios!$B$2:$B$223,1,FALSE)</f>
        <v>Coruña (A)</v>
      </c>
    </row>
    <row r="558" spans="1:5" x14ac:dyDescent="0.2">
      <c r="A558" t="s">
        <v>97</v>
      </c>
      <c r="B558" t="s">
        <v>489</v>
      </c>
      <c r="C558" s="19" t="str">
        <f t="shared" si="8"/>
        <v>Coruña (A)-hasta-Málaga</v>
      </c>
      <c r="D558">
        <v>1130</v>
      </c>
      <c r="E558" t="str">
        <f>VLOOKUP(A558,Municipios!$B$2:$B$223,1,FALSE)</f>
        <v>Coruña (A)</v>
      </c>
    </row>
    <row r="559" spans="1:5" x14ac:dyDescent="0.2">
      <c r="A559" t="s">
        <v>97</v>
      </c>
      <c r="B559" t="s">
        <v>42</v>
      </c>
      <c r="C559" s="19" t="str">
        <f t="shared" si="8"/>
        <v>Coruña (A)-hasta-Vitoria/Gasteiz</v>
      </c>
      <c r="D559">
        <v>718</v>
      </c>
      <c r="E559" t="str">
        <f>VLOOKUP(A559,Municipios!$B$2:$B$223,1,FALSE)</f>
        <v>Coruña (A)</v>
      </c>
    </row>
    <row r="560" spans="1:5" x14ac:dyDescent="0.2">
      <c r="A560" t="s">
        <v>97</v>
      </c>
      <c r="B560" t="s">
        <v>499</v>
      </c>
      <c r="C560" s="19" t="str">
        <f t="shared" si="8"/>
        <v>Coruña (A)-hasta-Segovia</v>
      </c>
      <c r="D560">
        <v>546</v>
      </c>
      <c r="E560" t="str">
        <f>VLOOKUP(A560,Municipios!$B$2:$B$223,1,FALSE)</f>
        <v>Coruña (A)</v>
      </c>
    </row>
    <row r="561" spans="1:5" x14ac:dyDescent="0.2">
      <c r="A561" t="s">
        <v>97</v>
      </c>
      <c r="B561" t="s">
        <v>630</v>
      </c>
      <c r="C561" s="19" t="str">
        <f t="shared" si="8"/>
        <v>Coruña (A)-hasta-Granada</v>
      </c>
      <c r="D561">
        <v>1019</v>
      </c>
      <c r="E561" t="str">
        <f>VLOOKUP(A561,Municipios!$B$2:$B$223,1,FALSE)</f>
        <v>Coruña (A)</v>
      </c>
    </row>
    <row r="562" spans="1:5" x14ac:dyDescent="0.2">
      <c r="A562" t="s">
        <v>97</v>
      </c>
      <c r="B562" t="s">
        <v>530</v>
      </c>
      <c r="C562" s="19" t="str">
        <f t="shared" si="8"/>
        <v>Coruña (A)-hasta-Zamora</v>
      </c>
      <c r="D562">
        <v>392</v>
      </c>
      <c r="E562" t="str">
        <f>VLOOKUP(A562,Municipios!$B$2:$B$223,1,FALSE)</f>
        <v>Coruña (A)</v>
      </c>
    </row>
    <row r="563" spans="1:5" x14ac:dyDescent="0.2">
      <c r="A563" t="s">
        <v>97</v>
      </c>
      <c r="B563" t="s">
        <v>528</v>
      </c>
      <c r="C563" s="19" t="str">
        <f t="shared" si="8"/>
        <v>Coruña (A)-hasta-Valladolid</v>
      </c>
      <c r="D563">
        <v>442</v>
      </c>
      <c r="E563" t="str">
        <f>VLOOKUP(A563,Municipios!$B$2:$B$223,1,FALSE)</f>
        <v>Coruña (A)</v>
      </c>
    </row>
    <row r="564" spans="1:5" x14ac:dyDescent="0.2">
      <c r="A564" t="s">
        <v>97</v>
      </c>
      <c r="B564" t="s">
        <v>527</v>
      </c>
      <c r="C564" s="19" t="str">
        <f t="shared" si="8"/>
        <v>Coruña (A)-hasta-Valencia</v>
      </c>
      <c r="D564">
        <v>956</v>
      </c>
      <c r="E564" t="str">
        <f>VLOOKUP(A564,Municipios!$B$2:$B$223,1,FALSE)</f>
        <v>Coruña (A)</v>
      </c>
    </row>
    <row r="565" spans="1:5" x14ac:dyDescent="0.2">
      <c r="A565" t="s">
        <v>97</v>
      </c>
      <c r="B565" t="s">
        <v>488</v>
      </c>
      <c r="C565" s="19" t="str">
        <f t="shared" si="8"/>
        <v>Coruña (A)-hasta-Toledo</v>
      </c>
      <c r="D565">
        <v>666</v>
      </c>
      <c r="E565" t="str">
        <f>VLOOKUP(A565,Municipios!$B$2:$B$223,1,FALSE)</f>
        <v>Coruña (A)</v>
      </c>
    </row>
    <row r="566" spans="1:5" x14ac:dyDescent="0.2">
      <c r="A566" t="s">
        <v>97</v>
      </c>
      <c r="B566" t="s">
        <v>504</v>
      </c>
      <c r="C566" s="19" t="str">
        <f t="shared" si="8"/>
        <v>Coruña (A)-hasta-Teruel</v>
      </c>
      <c r="D566">
        <v>924</v>
      </c>
      <c r="E566" t="str">
        <f>VLOOKUP(A566,Municipios!$B$2:$B$223,1,FALSE)</f>
        <v>Coruña (A)</v>
      </c>
    </row>
    <row r="567" spans="1:5" x14ac:dyDescent="0.2">
      <c r="A567" t="s">
        <v>97</v>
      </c>
      <c r="B567" t="s">
        <v>503</v>
      </c>
      <c r="C567" s="19" t="str">
        <f t="shared" si="8"/>
        <v>Coruña (A)-hasta-Tarragona</v>
      </c>
      <c r="D567">
        <v>1079</v>
      </c>
      <c r="E567" t="str">
        <f>VLOOKUP(A567,Municipios!$B$2:$B$223,1,FALSE)</f>
        <v>Coruña (A)</v>
      </c>
    </row>
    <row r="568" spans="1:5" x14ac:dyDescent="0.2">
      <c r="A568" t="s">
        <v>97</v>
      </c>
      <c r="B568" t="s">
        <v>502</v>
      </c>
      <c r="C568" s="19" t="str">
        <f t="shared" si="8"/>
        <v>Coruña (A)-hasta-Soria</v>
      </c>
      <c r="D568">
        <v>659</v>
      </c>
      <c r="E568" t="str">
        <f>VLOOKUP(A568,Municipios!$B$2:$B$223,1,FALSE)</f>
        <v>Coruña (A)</v>
      </c>
    </row>
    <row r="569" spans="1:5" x14ac:dyDescent="0.2">
      <c r="A569" t="s">
        <v>97</v>
      </c>
      <c r="B569" t="s">
        <v>501</v>
      </c>
      <c r="C569" s="19" t="str">
        <f t="shared" si="8"/>
        <v>Coruña (A)-hasta-Sevilla</v>
      </c>
      <c r="D569">
        <v>930</v>
      </c>
      <c r="E569" t="str">
        <f>VLOOKUP(A569,Municipios!$B$2:$B$223,1,FALSE)</f>
        <v>Coruña (A)</v>
      </c>
    </row>
    <row r="570" spans="1:5" x14ac:dyDescent="0.2">
      <c r="A570" t="s">
        <v>97</v>
      </c>
      <c r="B570" t="s">
        <v>531</v>
      </c>
      <c r="C570" s="19" t="str">
        <f t="shared" si="8"/>
        <v>Coruña (A)-hasta-Zaragoza</v>
      </c>
      <c r="D570">
        <v>812</v>
      </c>
      <c r="E570" t="str">
        <f>VLOOKUP(A570,Municipios!$B$2:$B$223,1,FALSE)</f>
        <v>Coruña (A)</v>
      </c>
    </row>
    <row r="571" spans="1:5" x14ac:dyDescent="0.2">
      <c r="A571" t="s">
        <v>98</v>
      </c>
      <c r="B571" t="s">
        <v>530</v>
      </c>
      <c r="C571" s="19" t="str">
        <f t="shared" si="8"/>
        <v>Cuenca-hasta-Zamora</v>
      </c>
      <c r="D571">
        <v>439</v>
      </c>
      <c r="E571" t="str">
        <f>VLOOKUP(A571,Municipios!$B$2:$B$223,1,FALSE)</f>
        <v>Cuenca</v>
      </c>
    </row>
    <row r="572" spans="1:5" x14ac:dyDescent="0.2">
      <c r="A572" t="s">
        <v>98</v>
      </c>
      <c r="B572" t="s">
        <v>502</v>
      </c>
      <c r="C572" s="19" t="str">
        <f t="shared" si="8"/>
        <v>Cuenca-hasta-Soria</v>
      </c>
      <c r="D572">
        <v>269</v>
      </c>
      <c r="E572" t="str">
        <f>VLOOKUP(A572,Municipios!$B$2:$B$223,1,FALSE)</f>
        <v>Cuenca</v>
      </c>
    </row>
    <row r="573" spans="1:5" x14ac:dyDescent="0.2">
      <c r="A573" t="s">
        <v>98</v>
      </c>
      <c r="B573" t="s">
        <v>495</v>
      </c>
      <c r="C573" s="19" t="str">
        <f t="shared" si="8"/>
        <v>Cuenca-hasta-Pontevedra</v>
      </c>
      <c r="D573">
        <v>774</v>
      </c>
      <c r="E573" t="str">
        <f>VLOOKUP(A573,Municipios!$B$2:$B$223,1,FALSE)</f>
        <v>Cuenca</v>
      </c>
    </row>
    <row r="574" spans="1:5" x14ac:dyDescent="0.2">
      <c r="A574" t="s">
        <v>98</v>
      </c>
      <c r="B574" t="s">
        <v>1799</v>
      </c>
      <c r="C574" s="19" t="str">
        <f t="shared" si="8"/>
        <v>Cuenca-hasta-Donostia-San Sebastián</v>
      </c>
      <c r="D574">
        <v>543</v>
      </c>
      <c r="E574" t="str">
        <f>VLOOKUP(A574,Municipios!$B$2:$B$223,1,FALSE)</f>
        <v>Cuenca</v>
      </c>
    </row>
    <row r="575" spans="1:5" x14ac:dyDescent="0.2">
      <c r="A575" t="s">
        <v>98</v>
      </c>
      <c r="B575" t="s">
        <v>498</v>
      </c>
      <c r="C575" s="19" t="str">
        <f t="shared" ref="C575:C638" si="9">CONCATENATE(A575,"-hasta-",B575)</f>
        <v>Cuenca-hasta-Santander</v>
      </c>
      <c r="D575">
        <v>564</v>
      </c>
      <c r="E575" t="str">
        <f>VLOOKUP(A575,Municipios!$B$2:$B$223,1,FALSE)</f>
        <v>Cuenca</v>
      </c>
    </row>
    <row r="576" spans="1:5" x14ac:dyDescent="0.2">
      <c r="A576" t="s">
        <v>98</v>
      </c>
      <c r="B576" t="s">
        <v>499</v>
      </c>
      <c r="C576" s="19" t="str">
        <f t="shared" si="9"/>
        <v>Cuenca-hasta-Segovia</v>
      </c>
      <c r="D576">
        <v>280</v>
      </c>
      <c r="E576" t="str">
        <f>VLOOKUP(A576,Municipios!$B$2:$B$223,1,FALSE)</f>
        <v>Cuenca</v>
      </c>
    </row>
    <row r="577" spans="1:5" x14ac:dyDescent="0.2">
      <c r="A577" t="s">
        <v>98</v>
      </c>
      <c r="B577" t="s">
        <v>501</v>
      </c>
      <c r="C577" s="19" t="str">
        <f t="shared" si="9"/>
        <v>Cuenca-hasta-Sevilla</v>
      </c>
      <c r="D577">
        <v>588</v>
      </c>
      <c r="E577" t="str">
        <f>VLOOKUP(A577,Municipios!$B$2:$B$223,1,FALSE)</f>
        <v>Cuenca</v>
      </c>
    </row>
    <row r="578" spans="1:5" x14ac:dyDescent="0.2">
      <c r="A578" t="s">
        <v>98</v>
      </c>
      <c r="B578" t="s">
        <v>503</v>
      </c>
      <c r="C578" s="19" t="str">
        <f t="shared" si="9"/>
        <v>Cuenca-hasta-Tarragona</v>
      </c>
      <c r="D578">
        <v>446</v>
      </c>
      <c r="E578" t="str">
        <f>VLOOKUP(A578,Municipios!$B$2:$B$223,1,FALSE)</f>
        <v>Cuenca</v>
      </c>
    </row>
    <row r="579" spans="1:5" x14ac:dyDescent="0.2">
      <c r="A579" t="s">
        <v>98</v>
      </c>
      <c r="B579" t="s">
        <v>504</v>
      </c>
      <c r="C579" s="19" t="str">
        <f t="shared" si="9"/>
        <v>Cuenca-hasta-Teruel</v>
      </c>
      <c r="D579">
        <v>147</v>
      </c>
      <c r="E579" t="str">
        <f>VLOOKUP(A579,Municipios!$B$2:$B$223,1,FALSE)</f>
        <v>Cuenca</v>
      </c>
    </row>
    <row r="580" spans="1:5" x14ac:dyDescent="0.2">
      <c r="A580" t="s">
        <v>98</v>
      </c>
      <c r="B580" t="s">
        <v>488</v>
      </c>
      <c r="C580" s="19" t="str">
        <f t="shared" si="9"/>
        <v>Cuenca-hasta-Toledo</v>
      </c>
      <c r="D580">
        <v>177</v>
      </c>
      <c r="E580" t="str">
        <f>VLOOKUP(A580,Municipios!$B$2:$B$223,1,FALSE)</f>
        <v>Cuenca</v>
      </c>
    </row>
    <row r="581" spans="1:5" x14ac:dyDescent="0.2">
      <c r="A581" t="s">
        <v>98</v>
      </c>
      <c r="B581" t="s">
        <v>527</v>
      </c>
      <c r="C581" s="19" t="str">
        <f t="shared" si="9"/>
        <v>Cuenca-hasta-Valencia</v>
      </c>
      <c r="D581">
        <v>180</v>
      </c>
      <c r="E581" t="str">
        <f>VLOOKUP(A581,Municipios!$B$2:$B$223,1,FALSE)</f>
        <v>Cuenca</v>
      </c>
    </row>
    <row r="582" spans="1:5" x14ac:dyDescent="0.2">
      <c r="A582" t="s">
        <v>98</v>
      </c>
      <c r="B582" t="s">
        <v>42</v>
      </c>
      <c r="C582" s="19" t="str">
        <f t="shared" si="9"/>
        <v>Cuenca-hasta-Vitoria/Gasteiz</v>
      </c>
      <c r="D582">
        <v>467</v>
      </c>
      <c r="E582" t="str">
        <f>VLOOKUP(A582,Municipios!$B$2:$B$223,1,FALSE)</f>
        <v>Cuenca</v>
      </c>
    </row>
    <row r="583" spans="1:5" x14ac:dyDescent="0.2">
      <c r="A583" t="s">
        <v>98</v>
      </c>
      <c r="B583" t="s">
        <v>491</v>
      </c>
      <c r="C583" s="19" t="str">
        <f t="shared" si="9"/>
        <v>Cuenca-hasta-Pamplona/Iruña</v>
      </c>
      <c r="D583">
        <v>453</v>
      </c>
      <c r="E583" t="str">
        <f>VLOOKUP(A583,Municipios!$B$2:$B$223,1,FALSE)</f>
        <v>Cuenca</v>
      </c>
    </row>
    <row r="584" spans="1:5" x14ac:dyDescent="0.2">
      <c r="A584" t="s">
        <v>98</v>
      </c>
      <c r="B584" t="s">
        <v>531</v>
      </c>
      <c r="C584" s="19" t="str">
        <f t="shared" si="9"/>
        <v>Cuenca-hasta-Zaragoza</v>
      </c>
      <c r="D584">
        <v>328</v>
      </c>
      <c r="E584" t="str">
        <f>VLOOKUP(A584,Municipios!$B$2:$B$223,1,FALSE)</f>
        <v>Cuenca</v>
      </c>
    </row>
    <row r="585" spans="1:5" x14ac:dyDescent="0.2">
      <c r="A585" t="s">
        <v>98</v>
      </c>
      <c r="B585" t="s">
        <v>487</v>
      </c>
      <c r="C585" s="19" t="str">
        <f t="shared" si="9"/>
        <v>Cuenca-hasta-Madrid</v>
      </c>
      <c r="D585">
        <v>162</v>
      </c>
      <c r="E585" t="str">
        <f>VLOOKUP(A585,Municipios!$B$2:$B$223,1,FALSE)</f>
        <v>Cuenca</v>
      </c>
    </row>
    <row r="586" spans="1:5" x14ac:dyDescent="0.2">
      <c r="A586" t="s">
        <v>98</v>
      </c>
      <c r="B586" t="s">
        <v>528</v>
      </c>
      <c r="C586" s="19" t="str">
        <f t="shared" si="9"/>
        <v>Cuenca-hasta-Valladolid</v>
      </c>
      <c r="D586">
        <v>400</v>
      </c>
      <c r="E586" t="str">
        <f>VLOOKUP(A586,Municipios!$B$2:$B$223,1,FALSE)</f>
        <v>Cuenca</v>
      </c>
    </row>
    <row r="587" spans="1:5" x14ac:dyDescent="0.2">
      <c r="A587" t="s">
        <v>98</v>
      </c>
      <c r="B587" t="s">
        <v>208</v>
      </c>
      <c r="C587" s="19" t="str">
        <f t="shared" si="9"/>
        <v>Cuenca-hasta-Guadalajara</v>
      </c>
      <c r="D587">
        <v>142</v>
      </c>
      <c r="E587" t="str">
        <f>VLOOKUP(A587,Municipios!$B$2:$B$223,1,FALSE)</f>
        <v>Cuenca</v>
      </c>
    </row>
    <row r="588" spans="1:5" x14ac:dyDescent="0.2">
      <c r="A588" t="s">
        <v>98</v>
      </c>
      <c r="B588" t="s">
        <v>207</v>
      </c>
      <c r="C588" s="19" t="str">
        <f t="shared" si="9"/>
        <v>Cuenca-hasta-Girona</v>
      </c>
      <c r="D588">
        <v>627</v>
      </c>
      <c r="E588" t="str">
        <f>VLOOKUP(A588,Municipios!$B$2:$B$223,1,FALSE)</f>
        <v>Cuenca</v>
      </c>
    </row>
    <row r="589" spans="1:5" x14ac:dyDescent="0.2">
      <c r="A589" t="s">
        <v>98</v>
      </c>
      <c r="B589" t="s">
        <v>496</v>
      </c>
      <c r="C589" s="19" t="str">
        <f t="shared" si="9"/>
        <v>Cuenca-hasta-Salamanca</v>
      </c>
      <c r="D589">
        <v>393</v>
      </c>
      <c r="E589" t="str">
        <f>VLOOKUP(A589,Municipios!$B$2:$B$223,1,FALSE)</f>
        <v>Cuenca</v>
      </c>
    </row>
    <row r="590" spans="1:5" x14ac:dyDescent="0.2">
      <c r="A590" t="s">
        <v>98</v>
      </c>
      <c r="B590" t="s">
        <v>630</v>
      </c>
      <c r="C590" s="19" t="str">
        <f t="shared" si="9"/>
        <v>Cuenca-hasta-Granada</v>
      </c>
      <c r="D590">
        <v>477</v>
      </c>
      <c r="E590" t="str">
        <f>VLOOKUP(A590,Municipios!$B$2:$B$223,1,FALSE)</f>
        <v>Cuenca</v>
      </c>
    </row>
    <row r="591" spans="1:5" x14ac:dyDescent="0.2">
      <c r="A591" t="s">
        <v>98</v>
      </c>
      <c r="B591" t="s">
        <v>494</v>
      </c>
      <c r="C591" s="19" t="str">
        <f t="shared" si="9"/>
        <v>Cuenca-hasta-Palencia</v>
      </c>
      <c r="D591">
        <v>448</v>
      </c>
      <c r="E591" t="str">
        <f>VLOOKUP(A591,Municipios!$B$2:$B$223,1,FALSE)</f>
        <v>Cuenca</v>
      </c>
    </row>
    <row r="592" spans="1:5" x14ac:dyDescent="0.2">
      <c r="A592" t="s">
        <v>98</v>
      </c>
      <c r="B592" t="s">
        <v>1800</v>
      </c>
      <c r="C592" s="19" t="str">
        <f t="shared" si="9"/>
        <v>Cuenca-hasta-Huelva</v>
      </c>
      <c r="D592">
        <v>680</v>
      </c>
      <c r="E592" t="str">
        <f>VLOOKUP(A592,Municipios!$B$2:$B$223,1,FALSE)</f>
        <v>Cuenca</v>
      </c>
    </row>
    <row r="593" spans="1:5" x14ac:dyDescent="0.2">
      <c r="A593" t="s">
        <v>98</v>
      </c>
      <c r="B593" t="s">
        <v>497</v>
      </c>
      <c r="C593" s="19" t="str">
        <f t="shared" si="9"/>
        <v>Cuenca-hasta-Huesca</v>
      </c>
      <c r="D593">
        <v>397</v>
      </c>
      <c r="E593" t="str">
        <f>VLOOKUP(A593,Municipios!$B$2:$B$223,1,FALSE)</f>
        <v>Cuenca</v>
      </c>
    </row>
    <row r="594" spans="1:5" x14ac:dyDescent="0.2">
      <c r="A594" t="s">
        <v>98</v>
      </c>
      <c r="B594" t="s">
        <v>500</v>
      </c>
      <c r="C594" s="19" t="str">
        <f t="shared" si="9"/>
        <v>Cuenca-hasta-Jaén</v>
      </c>
      <c r="D594">
        <v>392</v>
      </c>
      <c r="E594" t="str">
        <f>VLOOKUP(A594,Municipios!$B$2:$B$223,1,FALSE)</f>
        <v>Cuenca</v>
      </c>
    </row>
    <row r="595" spans="1:5" x14ac:dyDescent="0.2">
      <c r="A595" t="s">
        <v>98</v>
      </c>
      <c r="B595" t="s">
        <v>210</v>
      </c>
      <c r="C595" s="19" t="str">
        <f t="shared" si="9"/>
        <v>Cuenca-hasta-León</v>
      </c>
      <c r="D595">
        <v>525</v>
      </c>
      <c r="E595" t="str">
        <f>VLOOKUP(A595,Municipios!$B$2:$B$223,1,FALSE)</f>
        <v>Cuenca</v>
      </c>
    </row>
    <row r="596" spans="1:5" x14ac:dyDescent="0.2">
      <c r="A596" t="s">
        <v>98</v>
      </c>
      <c r="B596" t="s">
        <v>493</v>
      </c>
      <c r="C596" s="19" t="str">
        <f t="shared" si="9"/>
        <v>Cuenca-hasta-Oviedo</v>
      </c>
      <c r="D596">
        <v>623</v>
      </c>
      <c r="E596" t="str">
        <f>VLOOKUP(A596,Municipios!$B$2:$B$223,1,FALSE)</f>
        <v>Cuenca</v>
      </c>
    </row>
    <row r="597" spans="1:5" x14ac:dyDescent="0.2">
      <c r="A597" t="s">
        <v>98</v>
      </c>
      <c r="B597" t="s">
        <v>486</v>
      </c>
      <c r="C597" s="19" t="str">
        <f t="shared" si="9"/>
        <v>Cuenca-hasta-Lugo</v>
      </c>
      <c r="D597">
        <v>692</v>
      </c>
      <c r="E597" t="str">
        <f>VLOOKUP(A597,Municipios!$B$2:$B$223,1,FALSE)</f>
        <v>Cuenca</v>
      </c>
    </row>
    <row r="598" spans="1:5" x14ac:dyDescent="0.2">
      <c r="A598" t="s">
        <v>98</v>
      </c>
      <c r="B598" t="s">
        <v>211</v>
      </c>
      <c r="C598" s="19" t="str">
        <f t="shared" si="9"/>
        <v>Cuenca-hasta-Lleida</v>
      </c>
      <c r="D598">
        <v>468</v>
      </c>
      <c r="E598" t="str">
        <f>VLOOKUP(A598,Municipios!$B$2:$B$223,1,FALSE)</f>
        <v>Cuenca</v>
      </c>
    </row>
    <row r="599" spans="1:5" x14ac:dyDescent="0.2">
      <c r="A599" t="s">
        <v>98</v>
      </c>
      <c r="B599" t="s">
        <v>490</v>
      </c>
      <c r="C599" s="19" t="str">
        <f t="shared" si="9"/>
        <v>Cuenca-hasta-Murcia</v>
      </c>
      <c r="D599">
        <v>287</v>
      </c>
      <c r="E599" t="str">
        <f>VLOOKUP(A599,Municipios!$B$2:$B$223,1,FALSE)</f>
        <v>Cuenca</v>
      </c>
    </row>
    <row r="600" spans="1:5" x14ac:dyDescent="0.2">
      <c r="A600" t="s">
        <v>98</v>
      </c>
      <c r="B600" t="s">
        <v>489</v>
      </c>
      <c r="C600" s="19" t="str">
        <f t="shared" si="9"/>
        <v>Cuenca-hasta-Málaga</v>
      </c>
      <c r="D600">
        <v>610</v>
      </c>
      <c r="E600" t="str">
        <f>VLOOKUP(A600,Municipios!$B$2:$B$223,1,FALSE)</f>
        <v>Cuenca</v>
      </c>
    </row>
    <row r="601" spans="1:5" x14ac:dyDescent="0.2">
      <c r="A601" t="s">
        <v>98</v>
      </c>
      <c r="B601" t="s">
        <v>492</v>
      </c>
      <c r="C601" s="19" t="str">
        <f t="shared" si="9"/>
        <v>Cuenca-hasta-Ourense</v>
      </c>
      <c r="D601">
        <v>680</v>
      </c>
      <c r="E601" t="str">
        <f>VLOOKUP(A601,Municipios!$B$2:$B$223,1,FALSE)</f>
        <v>Cuenca</v>
      </c>
    </row>
    <row r="602" spans="1:5" x14ac:dyDescent="0.2">
      <c r="A602" t="s">
        <v>98</v>
      </c>
      <c r="B602" t="s">
        <v>390</v>
      </c>
      <c r="C602" s="19" t="str">
        <f t="shared" si="9"/>
        <v>Cuenca-hasta-Logroño</v>
      </c>
      <c r="D602">
        <v>378</v>
      </c>
      <c r="E602" t="str">
        <f>VLOOKUP(A602,Municipios!$B$2:$B$223,1,FALSE)</f>
        <v>Cuenca</v>
      </c>
    </row>
    <row r="603" spans="1:5" x14ac:dyDescent="0.2">
      <c r="A603" t="s">
        <v>207</v>
      </c>
      <c r="B603" t="s">
        <v>496</v>
      </c>
      <c r="C603" s="19" t="str">
        <f t="shared" si="9"/>
        <v>Girona-hasta-Salamanca</v>
      </c>
      <c r="D603">
        <v>924</v>
      </c>
      <c r="E603" t="str">
        <f>VLOOKUP(A603,Municipios!$B$2:$B$223,1,FALSE)</f>
        <v>Girona</v>
      </c>
    </row>
    <row r="604" spans="1:5" x14ac:dyDescent="0.2">
      <c r="A604" t="s">
        <v>207</v>
      </c>
      <c r="B604" t="s">
        <v>1799</v>
      </c>
      <c r="C604" s="19" t="str">
        <f t="shared" si="9"/>
        <v>Girona-hasta-Donostia-San Sebastián</v>
      </c>
      <c r="D604">
        <v>651</v>
      </c>
      <c r="E604" t="str">
        <f>VLOOKUP(A604,Municipios!$B$2:$B$223,1,FALSE)</f>
        <v>Girona</v>
      </c>
    </row>
    <row r="605" spans="1:5" x14ac:dyDescent="0.2">
      <c r="A605" t="s">
        <v>207</v>
      </c>
      <c r="B605" t="s">
        <v>498</v>
      </c>
      <c r="C605" s="19" t="str">
        <f t="shared" si="9"/>
        <v>Girona-hasta-Santander</v>
      </c>
      <c r="D605">
        <v>847</v>
      </c>
      <c r="E605" t="str">
        <f>VLOOKUP(A605,Municipios!$B$2:$B$223,1,FALSE)</f>
        <v>Girona</v>
      </c>
    </row>
    <row r="606" spans="1:5" x14ac:dyDescent="0.2">
      <c r="A606" t="s">
        <v>207</v>
      </c>
      <c r="B606" t="s">
        <v>499</v>
      </c>
      <c r="C606" s="19" t="str">
        <f t="shared" si="9"/>
        <v>Girona-hasta-Segovia</v>
      </c>
      <c r="D606">
        <v>796</v>
      </c>
      <c r="E606" t="str">
        <f>VLOOKUP(A606,Municipios!$B$2:$B$223,1,FALSE)</f>
        <v>Girona</v>
      </c>
    </row>
    <row r="607" spans="1:5" x14ac:dyDescent="0.2">
      <c r="A607" t="s">
        <v>207</v>
      </c>
      <c r="B607" t="s">
        <v>501</v>
      </c>
      <c r="C607" s="19" t="str">
        <f t="shared" si="9"/>
        <v>Girona-hasta-Sevilla</v>
      </c>
      <c r="D607">
        <v>1119</v>
      </c>
      <c r="E607" t="str">
        <f>VLOOKUP(A607,Municipios!$B$2:$B$223,1,FALSE)</f>
        <v>Girona</v>
      </c>
    </row>
    <row r="608" spans="1:5" x14ac:dyDescent="0.2">
      <c r="A608" t="s">
        <v>207</v>
      </c>
      <c r="B608" t="s">
        <v>502</v>
      </c>
      <c r="C608" s="19" t="str">
        <f t="shared" si="9"/>
        <v>Girona-hasta-Soria</v>
      </c>
      <c r="D608">
        <v>548</v>
      </c>
      <c r="E608" t="str">
        <f>VLOOKUP(A608,Municipios!$B$2:$B$223,1,FALSE)</f>
        <v>Girona</v>
      </c>
    </row>
    <row r="609" spans="1:5" x14ac:dyDescent="0.2">
      <c r="A609" t="s">
        <v>207</v>
      </c>
      <c r="B609" t="s">
        <v>503</v>
      </c>
      <c r="C609" s="19" t="str">
        <f t="shared" si="9"/>
        <v>Girona-hasta-Tarragona</v>
      </c>
      <c r="D609">
        <v>181</v>
      </c>
      <c r="E609" t="str">
        <f>VLOOKUP(A609,Municipios!$B$2:$B$223,1,FALSE)</f>
        <v>Girona</v>
      </c>
    </row>
    <row r="610" spans="1:5" x14ac:dyDescent="0.2">
      <c r="A610" t="s">
        <v>207</v>
      </c>
      <c r="B610" t="s">
        <v>504</v>
      </c>
      <c r="C610" s="19" t="str">
        <f t="shared" si="9"/>
        <v>Girona-hasta-Teruel</v>
      </c>
      <c r="D610">
        <v>530</v>
      </c>
      <c r="E610" t="str">
        <f>VLOOKUP(A610,Municipios!$B$2:$B$223,1,FALSE)</f>
        <v>Girona</v>
      </c>
    </row>
    <row r="611" spans="1:5" x14ac:dyDescent="0.2">
      <c r="A611" t="s">
        <v>207</v>
      </c>
      <c r="B611" t="s">
        <v>488</v>
      </c>
      <c r="C611" s="19" t="str">
        <f t="shared" si="9"/>
        <v>Girona-hasta-Toledo</v>
      </c>
      <c r="D611">
        <v>769</v>
      </c>
      <c r="E611" t="str">
        <f>VLOOKUP(A611,Municipios!$B$2:$B$223,1,FALSE)</f>
        <v>Girona</v>
      </c>
    </row>
    <row r="612" spans="1:5" x14ac:dyDescent="0.2">
      <c r="A612" t="s">
        <v>207</v>
      </c>
      <c r="B612" t="s">
        <v>530</v>
      </c>
      <c r="C612" s="19" t="str">
        <f t="shared" si="9"/>
        <v>Girona-hasta-Zamora</v>
      </c>
      <c r="D612">
        <v>852</v>
      </c>
      <c r="E612" t="str">
        <f>VLOOKUP(A612,Municipios!$B$2:$B$223,1,FALSE)</f>
        <v>Girona</v>
      </c>
    </row>
    <row r="613" spans="1:5" x14ac:dyDescent="0.2">
      <c r="A613" t="s">
        <v>207</v>
      </c>
      <c r="B613" t="s">
        <v>528</v>
      </c>
      <c r="C613" s="19" t="str">
        <f t="shared" si="9"/>
        <v>Girona-hasta-Valladolid</v>
      </c>
      <c r="D613">
        <v>803</v>
      </c>
      <c r="E613" t="str">
        <f>VLOOKUP(A613,Municipios!$B$2:$B$223,1,FALSE)</f>
        <v>Girona</v>
      </c>
    </row>
    <row r="614" spans="1:5" x14ac:dyDescent="0.2">
      <c r="A614" t="s">
        <v>207</v>
      </c>
      <c r="B614" t="s">
        <v>42</v>
      </c>
      <c r="C614" s="19" t="str">
        <f t="shared" si="9"/>
        <v>Girona-hasta-Vitoria/Gasteiz</v>
      </c>
      <c r="D614">
        <v>651</v>
      </c>
      <c r="E614" t="str">
        <f>VLOOKUP(A614,Municipios!$B$2:$B$223,1,FALSE)</f>
        <v>Girona</v>
      </c>
    </row>
    <row r="615" spans="1:5" x14ac:dyDescent="0.2">
      <c r="A615" t="s">
        <v>207</v>
      </c>
      <c r="B615" t="s">
        <v>531</v>
      </c>
      <c r="C615" s="19" t="str">
        <f t="shared" si="9"/>
        <v>Girona-hasta-Zaragoza</v>
      </c>
      <c r="D615">
        <v>390</v>
      </c>
      <c r="E615" t="str">
        <f>VLOOKUP(A615,Municipios!$B$2:$B$223,1,FALSE)</f>
        <v>Girona</v>
      </c>
    </row>
    <row r="616" spans="1:5" x14ac:dyDescent="0.2">
      <c r="A616" t="s">
        <v>207</v>
      </c>
      <c r="B616" t="s">
        <v>495</v>
      </c>
      <c r="C616" s="19" t="str">
        <f t="shared" si="9"/>
        <v>Girona-hasta-Pontevedra</v>
      </c>
      <c r="D616">
        <v>1125</v>
      </c>
      <c r="E616" t="str">
        <f>VLOOKUP(A616,Municipios!$B$2:$B$223,1,FALSE)</f>
        <v>Girona</v>
      </c>
    </row>
    <row r="617" spans="1:5" x14ac:dyDescent="0.2">
      <c r="A617" t="s">
        <v>207</v>
      </c>
      <c r="B617" t="s">
        <v>1800</v>
      </c>
      <c r="C617" s="19" t="str">
        <f t="shared" si="9"/>
        <v>Girona-hasta-Huelva</v>
      </c>
      <c r="D617">
        <v>1210</v>
      </c>
      <c r="E617" t="str">
        <f>VLOOKUP(A617,Municipios!$B$2:$B$223,1,FALSE)</f>
        <v>Girona</v>
      </c>
    </row>
    <row r="618" spans="1:5" x14ac:dyDescent="0.2">
      <c r="A618" t="s">
        <v>207</v>
      </c>
      <c r="B618" t="s">
        <v>527</v>
      </c>
      <c r="C618" s="19" t="str">
        <f t="shared" si="9"/>
        <v>Girona-hasta-Valencia</v>
      </c>
      <c r="D618">
        <v>445</v>
      </c>
      <c r="E618" t="str">
        <f>VLOOKUP(A618,Municipios!$B$2:$B$223,1,FALSE)</f>
        <v>Girona</v>
      </c>
    </row>
    <row r="619" spans="1:5" x14ac:dyDescent="0.2">
      <c r="A619" t="s">
        <v>207</v>
      </c>
      <c r="B619" t="s">
        <v>390</v>
      </c>
      <c r="C619" s="19" t="str">
        <f t="shared" si="9"/>
        <v>Girona-hasta-Logroño</v>
      </c>
      <c r="D619">
        <v>561</v>
      </c>
      <c r="E619" t="str">
        <f>VLOOKUP(A619,Municipios!$B$2:$B$223,1,FALSE)</f>
        <v>Girona</v>
      </c>
    </row>
    <row r="620" spans="1:5" x14ac:dyDescent="0.2">
      <c r="A620" t="s">
        <v>207</v>
      </c>
      <c r="B620" t="s">
        <v>500</v>
      </c>
      <c r="C620" s="19" t="str">
        <f t="shared" si="9"/>
        <v>Girona-hasta-Jaén</v>
      </c>
      <c r="D620">
        <v>918</v>
      </c>
      <c r="E620" t="str">
        <f>VLOOKUP(A620,Municipios!$B$2:$B$223,1,FALSE)</f>
        <v>Girona</v>
      </c>
    </row>
    <row r="621" spans="1:5" x14ac:dyDescent="0.2">
      <c r="A621" t="s">
        <v>207</v>
      </c>
      <c r="B621" t="s">
        <v>208</v>
      </c>
      <c r="C621" s="19" t="str">
        <f t="shared" si="9"/>
        <v>Girona-hasta-Guadalajara</v>
      </c>
      <c r="D621">
        <v>642</v>
      </c>
      <c r="E621" t="str">
        <f>VLOOKUP(A621,Municipios!$B$2:$B$223,1,FALSE)</f>
        <v>Girona</v>
      </c>
    </row>
    <row r="622" spans="1:5" x14ac:dyDescent="0.2">
      <c r="A622" t="s">
        <v>207</v>
      </c>
      <c r="B622" t="s">
        <v>491</v>
      </c>
      <c r="C622" s="19" t="str">
        <f t="shared" si="9"/>
        <v>Girona-hasta-Pamplona/Iruña</v>
      </c>
      <c r="D622">
        <v>561</v>
      </c>
      <c r="E622" t="str">
        <f>VLOOKUP(A622,Municipios!$B$2:$B$223,1,FALSE)</f>
        <v>Girona</v>
      </c>
    </row>
    <row r="623" spans="1:5" x14ac:dyDescent="0.2">
      <c r="A623" t="s">
        <v>207</v>
      </c>
      <c r="B623" t="s">
        <v>210</v>
      </c>
      <c r="C623" s="19" t="str">
        <f t="shared" si="9"/>
        <v>Girona-hasta-León</v>
      </c>
      <c r="D623">
        <v>883</v>
      </c>
      <c r="E623" t="str">
        <f>VLOOKUP(A623,Municipios!$B$2:$B$223,1,FALSE)</f>
        <v>Girona</v>
      </c>
    </row>
    <row r="624" spans="1:5" x14ac:dyDescent="0.2">
      <c r="A624" t="s">
        <v>207</v>
      </c>
      <c r="B624" t="s">
        <v>630</v>
      </c>
      <c r="C624" s="19" t="str">
        <f t="shared" si="9"/>
        <v>Girona-hasta-Granada</v>
      </c>
      <c r="D624">
        <v>1016</v>
      </c>
      <c r="E624" t="str">
        <f>VLOOKUP(A624,Municipios!$B$2:$B$223,1,FALSE)</f>
        <v>Girona</v>
      </c>
    </row>
    <row r="625" spans="1:5" x14ac:dyDescent="0.2">
      <c r="A625" t="s">
        <v>207</v>
      </c>
      <c r="B625" t="s">
        <v>486</v>
      </c>
      <c r="C625" s="19" t="str">
        <f t="shared" si="9"/>
        <v>Girona-hasta-Lugo</v>
      </c>
      <c r="D625">
        <v>1104</v>
      </c>
      <c r="E625" t="str">
        <f>VLOOKUP(A625,Municipios!$B$2:$B$223,1,FALSE)</f>
        <v>Girona</v>
      </c>
    </row>
    <row r="626" spans="1:5" x14ac:dyDescent="0.2">
      <c r="A626" t="s">
        <v>207</v>
      </c>
      <c r="B626" t="s">
        <v>211</v>
      </c>
      <c r="C626" s="19" t="str">
        <f t="shared" si="9"/>
        <v>Girona-hasta-Lleida</v>
      </c>
      <c r="D626">
        <v>246</v>
      </c>
      <c r="E626" t="str">
        <f>VLOOKUP(A626,Municipios!$B$2:$B$223,1,FALSE)</f>
        <v>Girona</v>
      </c>
    </row>
    <row r="627" spans="1:5" x14ac:dyDescent="0.2">
      <c r="A627" t="s">
        <v>207</v>
      </c>
      <c r="B627" t="s">
        <v>487</v>
      </c>
      <c r="C627" s="19" t="str">
        <f t="shared" si="9"/>
        <v>Girona-hasta-Madrid</v>
      </c>
      <c r="D627">
        <v>693</v>
      </c>
      <c r="E627" t="str">
        <f>VLOOKUP(A627,Municipios!$B$2:$B$223,1,FALSE)</f>
        <v>Girona</v>
      </c>
    </row>
    <row r="628" spans="1:5" x14ac:dyDescent="0.2">
      <c r="A628" t="s">
        <v>207</v>
      </c>
      <c r="B628" t="s">
        <v>489</v>
      </c>
      <c r="C628" s="19" t="str">
        <f t="shared" si="9"/>
        <v>Girona-hasta-Málaga</v>
      </c>
      <c r="D628">
        <v>1141</v>
      </c>
      <c r="E628" t="str">
        <f>VLOOKUP(A628,Municipios!$B$2:$B$223,1,FALSE)</f>
        <v>Girona</v>
      </c>
    </row>
    <row r="629" spans="1:5" x14ac:dyDescent="0.2">
      <c r="A629" t="s">
        <v>207</v>
      </c>
      <c r="B629" t="s">
        <v>490</v>
      </c>
      <c r="C629" s="19" t="str">
        <f t="shared" si="9"/>
        <v>Girona-hasta-Murcia</v>
      </c>
      <c r="D629">
        <v>698</v>
      </c>
      <c r="E629" t="str">
        <f>VLOOKUP(A629,Municipios!$B$2:$B$223,1,FALSE)</f>
        <v>Girona</v>
      </c>
    </row>
    <row r="630" spans="1:5" x14ac:dyDescent="0.2">
      <c r="A630" t="s">
        <v>207</v>
      </c>
      <c r="B630" t="s">
        <v>492</v>
      </c>
      <c r="C630" s="19" t="str">
        <f t="shared" si="9"/>
        <v>Girona-hasta-Ourense</v>
      </c>
      <c r="D630">
        <v>1032</v>
      </c>
      <c r="E630" t="str">
        <f>VLOOKUP(A630,Municipios!$B$2:$B$223,1,FALSE)</f>
        <v>Girona</v>
      </c>
    </row>
    <row r="631" spans="1:5" x14ac:dyDescent="0.2">
      <c r="A631" t="s">
        <v>207</v>
      </c>
      <c r="B631" t="s">
        <v>493</v>
      </c>
      <c r="C631" s="19" t="str">
        <f t="shared" si="9"/>
        <v>Girona-hasta-Oviedo</v>
      </c>
      <c r="D631">
        <v>1001</v>
      </c>
      <c r="E631" t="str">
        <f>VLOOKUP(A631,Municipios!$B$2:$B$223,1,FALSE)</f>
        <v>Girona</v>
      </c>
    </row>
    <row r="632" spans="1:5" x14ac:dyDescent="0.2">
      <c r="A632" t="s">
        <v>207</v>
      </c>
      <c r="B632" t="s">
        <v>494</v>
      </c>
      <c r="C632" s="19" t="str">
        <f t="shared" si="9"/>
        <v>Girona-hasta-Palencia</v>
      </c>
      <c r="D632">
        <v>782</v>
      </c>
      <c r="E632" t="str">
        <f>VLOOKUP(A632,Municipios!$B$2:$B$223,1,FALSE)</f>
        <v>Girona</v>
      </c>
    </row>
    <row r="633" spans="1:5" x14ac:dyDescent="0.2">
      <c r="A633" t="s">
        <v>207</v>
      </c>
      <c r="B633" t="s">
        <v>497</v>
      </c>
      <c r="C633" s="19" t="str">
        <f t="shared" si="9"/>
        <v>Girona-hasta-Huesca</v>
      </c>
      <c r="D633">
        <v>465</v>
      </c>
      <c r="E633" t="str">
        <f>VLOOKUP(A633,Municipios!$B$2:$B$223,1,FALSE)</f>
        <v>Girona</v>
      </c>
    </row>
    <row r="634" spans="1:5" x14ac:dyDescent="0.2">
      <c r="A634" t="s">
        <v>630</v>
      </c>
      <c r="B634" t="s">
        <v>501</v>
      </c>
      <c r="C634" s="19" t="str">
        <f t="shared" si="9"/>
        <v>Granada-hasta-Sevilla</v>
      </c>
      <c r="D634">
        <v>253</v>
      </c>
      <c r="E634" t="str">
        <f>VLOOKUP(A634,Municipios!$B$2:$B$223,1,FALSE)</f>
        <v>Granada</v>
      </c>
    </row>
    <row r="635" spans="1:5" x14ac:dyDescent="0.2">
      <c r="A635" t="s">
        <v>630</v>
      </c>
      <c r="B635" t="s">
        <v>495</v>
      </c>
      <c r="C635" s="19" t="str">
        <f t="shared" si="9"/>
        <v>Granada-hasta-Pontevedra</v>
      </c>
      <c r="D635">
        <v>1027</v>
      </c>
      <c r="E635" t="str">
        <f>VLOOKUP(A635,Municipios!$B$2:$B$223,1,FALSE)</f>
        <v>Granada</v>
      </c>
    </row>
    <row r="636" spans="1:5" x14ac:dyDescent="0.2">
      <c r="A636" t="s">
        <v>630</v>
      </c>
      <c r="B636" t="s">
        <v>496</v>
      </c>
      <c r="C636" s="19" t="str">
        <f t="shared" si="9"/>
        <v>Granada-hasta-Salamanca</v>
      </c>
      <c r="D636">
        <v>634</v>
      </c>
      <c r="E636" t="str">
        <f>VLOOKUP(A636,Municipios!$B$2:$B$223,1,FALSE)</f>
        <v>Granada</v>
      </c>
    </row>
    <row r="637" spans="1:5" x14ac:dyDescent="0.2">
      <c r="A637" t="s">
        <v>630</v>
      </c>
      <c r="B637" t="s">
        <v>1799</v>
      </c>
      <c r="C637" s="19" t="str">
        <f t="shared" si="9"/>
        <v>Granada-hasta-Donostia-San Sebastián</v>
      </c>
      <c r="D637">
        <v>887</v>
      </c>
      <c r="E637" t="str">
        <f>VLOOKUP(A637,Municipios!$B$2:$B$223,1,FALSE)</f>
        <v>Granada</v>
      </c>
    </row>
    <row r="638" spans="1:5" x14ac:dyDescent="0.2">
      <c r="A638" t="s">
        <v>630</v>
      </c>
      <c r="B638" t="s">
        <v>498</v>
      </c>
      <c r="C638" s="19" t="str">
        <f t="shared" si="9"/>
        <v>Granada-hasta-Santander</v>
      </c>
      <c r="D638">
        <v>822</v>
      </c>
      <c r="E638" t="str">
        <f>VLOOKUP(A638,Municipios!$B$2:$B$223,1,FALSE)</f>
        <v>Granada</v>
      </c>
    </row>
    <row r="639" spans="1:5" x14ac:dyDescent="0.2">
      <c r="A639" t="s">
        <v>630</v>
      </c>
      <c r="B639" t="s">
        <v>499</v>
      </c>
      <c r="C639" s="19" t="str">
        <f t="shared" ref="C639:C702" si="10">CONCATENATE(A639,"-hasta-",B639)</f>
        <v>Granada-hasta-Segovia</v>
      </c>
      <c r="D639">
        <v>521</v>
      </c>
      <c r="E639" t="str">
        <f>VLOOKUP(A639,Municipios!$B$2:$B$223,1,FALSE)</f>
        <v>Granada</v>
      </c>
    </row>
    <row r="640" spans="1:5" x14ac:dyDescent="0.2">
      <c r="A640" t="s">
        <v>630</v>
      </c>
      <c r="B640" t="s">
        <v>502</v>
      </c>
      <c r="C640" s="19" t="str">
        <f t="shared" si="10"/>
        <v>Granada-hasta-Soria</v>
      </c>
      <c r="D640">
        <v>651</v>
      </c>
      <c r="E640" t="str">
        <f>VLOOKUP(A640,Municipios!$B$2:$B$223,1,FALSE)</f>
        <v>Granada</v>
      </c>
    </row>
    <row r="641" spans="1:5" x14ac:dyDescent="0.2">
      <c r="A641" t="s">
        <v>630</v>
      </c>
      <c r="B641" t="s">
        <v>504</v>
      </c>
      <c r="C641" s="19" t="str">
        <f t="shared" si="10"/>
        <v>Granada-hasta-Teruel</v>
      </c>
      <c r="D641">
        <v>658</v>
      </c>
      <c r="E641" t="str">
        <f>VLOOKUP(A641,Municipios!$B$2:$B$223,1,FALSE)</f>
        <v>Granada</v>
      </c>
    </row>
    <row r="642" spans="1:5" x14ac:dyDescent="0.2">
      <c r="A642" t="s">
        <v>630</v>
      </c>
      <c r="B642" t="s">
        <v>488</v>
      </c>
      <c r="C642" s="19" t="str">
        <f t="shared" si="10"/>
        <v>Granada-hasta-Toledo</v>
      </c>
      <c r="D642">
        <v>405</v>
      </c>
      <c r="E642" t="str">
        <f>VLOOKUP(A642,Municipios!$B$2:$B$223,1,FALSE)</f>
        <v>Granada</v>
      </c>
    </row>
    <row r="643" spans="1:5" x14ac:dyDescent="0.2">
      <c r="A643" t="s">
        <v>630</v>
      </c>
      <c r="B643" t="s">
        <v>527</v>
      </c>
      <c r="C643" s="19" t="str">
        <f t="shared" si="10"/>
        <v>Granada-hasta-Valencia</v>
      </c>
      <c r="D643">
        <v>661</v>
      </c>
      <c r="E643" t="str">
        <f>VLOOKUP(A643,Municipios!$B$2:$B$223,1,FALSE)</f>
        <v>Granada</v>
      </c>
    </row>
    <row r="644" spans="1:5" x14ac:dyDescent="0.2">
      <c r="A644" t="s">
        <v>630</v>
      </c>
      <c r="B644" t="s">
        <v>528</v>
      </c>
      <c r="C644" s="19" t="str">
        <f t="shared" si="10"/>
        <v>Granada-hasta-Valladolid</v>
      </c>
      <c r="D644">
        <v>643</v>
      </c>
      <c r="E644" t="str">
        <f>VLOOKUP(A644,Municipios!$B$2:$B$223,1,FALSE)</f>
        <v>Granada</v>
      </c>
    </row>
    <row r="645" spans="1:5" x14ac:dyDescent="0.2">
      <c r="A645" t="s">
        <v>630</v>
      </c>
      <c r="B645" t="s">
        <v>531</v>
      </c>
      <c r="C645" s="19" t="str">
        <f t="shared" si="10"/>
        <v>Granada-hasta-Zaragoza</v>
      </c>
      <c r="D645">
        <v>736</v>
      </c>
      <c r="E645" t="str">
        <f>VLOOKUP(A645,Municipios!$B$2:$B$223,1,FALSE)</f>
        <v>Granada</v>
      </c>
    </row>
    <row r="646" spans="1:5" x14ac:dyDescent="0.2">
      <c r="A646" t="s">
        <v>630</v>
      </c>
      <c r="B646" t="s">
        <v>493</v>
      </c>
      <c r="C646" s="19" t="str">
        <f t="shared" si="10"/>
        <v>Granada-hasta-Oviedo</v>
      </c>
      <c r="D646">
        <v>864</v>
      </c>
      <c r="E646" t="str">
        <f>VLOOKUP(A646,Municipios!$B$2:$B$223,1,FALSE)</f>
        <v>Granada</v>
      </c>
    </row>
    <row r="647" spans="1:5" x14ac:dyDescent="0.2">
      <c r="A647" t="s">
        <v>630</v>
      </c>
      <c r="B647" t="s">
        <v>503</v>
      </c>
      <c r="C647" s="19" t="str">
        <f t="shared" si="10"/>
        <v>Granada-hasta-Tarragona</v>
      </c>
      <c r="D647">
        <v>913</v>
      </c>
      <c r="E647" t="str">
        <f>VLOOKUP(A647,Municipios!$B$2:$B$223,1,FALSE)</f>
        <v>Granada</v>
      </c>
    </row>
    <row r="648" spans="1:5" x14ac:dyDescent="0.2">
      <c r="A648" t="s">
        <v>630</v>
      </c>
      <c r="B648" t="s">
        <v>530</v>
      </c>
      <c r="C648" s="19" t="str">
        <f t="shared" si="10"/>
        <v>Granada-hasta-Zamora</v>
      </c>
      <c r="D648">
        <v>680</v>
      </c>
      <c r="E648" t="str">
        <f>VLOOKUP(A648,Municipios!$B$2:$B$223,1,FALSE)</f>
        <v>Granada</v>
      </c>
    </row>
    <row r="649" spans="1:5" x14ac:dyDescent="0.2">
      <c r="A649" t="s">
        <v>630</v>
      </c>
      <c r="B649" t="s">
        <v>500</v>
      </c>
      <c r="C649" s="19" t="str">
        <f t="shared" si="10"/>
        <v>Granada-hasta-Jaén</v>
      </c>
      <c r="D649">
        <v>91</v>
      </c>
      <c r="E649" t="str">
        <f>VLOOKUP(A649,Municipios!$B$2:$B$223,1,FALSE)</f>
        <v>Granada</v>
      </c>
    </row>
    <row r="650" spans="1:5" x14ac:dyDescent="0.2">
      <c r="A650" t="s">
        <v>630</v>
      </c>
      <c r="B650" t="s">
        <v>491</v>
      </c>
      <c r="C650" s="19" t="str">
        <f t="shared" si="10"/>
        <v>Granada-hasta-Pamplona/Iruña</v>
      </c>
      <c r="D650">
        <v>842</v>
      </c>
      <c r="E650" t="str">
        <f>VLOOKUP(A650,Municipios!$B$2:$B$223,1,FALSE)</f>
        <v>Granada</v>
      </c>
    </row>
    <row r="651" spans="1:5" x14ac:dyDescent="0.2">
      <c r="A651" t="s">
        <v>630</v>
      </c>
      <c r="B651" t="s">
        <v>494</v>
      </c>
      <c r="C651" s="19" t="str">
        <f t="shared" si="10"/>
        <v>Granada-hasta-Palencia</v>
      </c>
      <c r="D651">
        <v>691</v>
      </c>
      <c r="E651" t="str">
        <f>VLOOKUP(A651,Municipios!$B$2:$B$223,1,FALSE)</f>
        <v>Granada</v>
      </c>
    </row>
    <row r="652" spans="1:5" x14ac:dyDescent="0.2">
      <c r="A652" t="s">
        <v>630</v>
      </c>
      <c r="B652" t="s">
        <v>208</v>
      </c>
      <c r="C652" s="19" t="str">
        <f t="shared" si="10"/>
        <v>Granada-hasta-Guadalajara</v>
      </c>
      <c r="D652">
        <v>477</v>
      </c>
      <c r="E652" t="str">
        <f>VLOOKUP(A652,Municipios!$B$2:$B$223,1,FALSE)</f>
        <v>Granada</v>
      </c>
    </row>
    <row r="653" spans="1:5" x14ac:dyDescent="0.2">
      <c r="A653" t="s">
        <v>630</v>
      </c>
      <c r="B653" t="s">
        <v>497</v>
      </c>
      <c r="C653" s="19" t="str">
        <f t="shared" si="10"/>
        <v>Granada-hasta-Huesca</v>
      </c>
      <c r="D653">
        <v>807</v>
      </c>
      <c r="E653" t="str">
        <f>VLOOKUP(A653,Municipios!$B$2:$B$223,1,FALSE)</f>
        <v>Granada</v>
      </c>
    </row>
    <row r="654" spans="1:5" x14ac:dyDescent="0.2">
      <c r="A654" t="s">
        <v>630</v>
      </c>
      <c r="B654" t="s">
        <v>42</v>
      </c>
      <c r="C654" s="19" t="str">
        <f t="shared" si="10"/>
        <v>Granada-hasta-Vitoria/Gasteiz</v>
      </c>
      <c r="D654">
        <v>770</v>
      </c>
      <c r="E654" t="str">
        <f>VLOOKUP(A654,Municipios!$B$2:$B$223,1,FALSE)</f>
        <v>Granada</v>
      </c>
    </row>
    <row r="655" spans="1:5" x14ac:dyDescent="0.2">
      <c r="A655" t="s">
        <v>630</v>
      </c>
      <c r="B655" t="s">
        <v>210</v>
      </c>
      <c r="C655" s="19" t="str">
        <f t="shared" si="10"/>
        <v>Granada-hasta-León</v>
      </c>
      <c r="D655">
        <v>766</v>
      </c>
      <c r="E655" t="str">
        <f>VLOOKUP(A655,Municipios!$B$2:$B$223,1,FALSE)</f>
        <v>Granada</v>
      </c>
    </row>
    <row r="656" spans="1:5" x14ac:dyDescent="0.2">
      <c r="A656" t="s">
        <v>630</v>
      </c>
      <c r="B656" t="s">
        <v>390</v>
      </c>
      <c r="C656" s="19" t="str">
        <f t="shared" si="10"/>
        <v>Granada-hasta-Logroño</v>
      </c>
      <c r="D656">
        <v>805</v>
      </c>
      <c r="E656" t="str">
        <f>VLOOKUP(A656,Municipios!$B$2:$B$223,1,FALSE)</f>
        <v>Granada</v>
      </c>
    </row>
    <row r="657" spans="1:5" x14ac:dyDescent="0.2">
      <c r="A657" t="s">
        <v>630</v>
      </c>
      <c r="B657" t="s">
        <v>486</v>
      </c>
      <c r="C657" s="19" t="str">
        <f t="shared" si="10"/>
        <v>Granada-hasta-Lugo</v>
      </c>
      <c r="D657">
        <v>934</v>
      </c>
      <c r="E657" t="str">
        <f>VLOOKUP(A657,Municipios!$B$2:$B$223,1,FALSE)</f>
        <v>Granada</v>
      </c>
    </row>
    <row r="658" spans="1:5" x14ac:dyDescent="0.2">
      <c r="A658" t="s">
        <v>630</v>
      </c>
      <c r="B658" t="s">
        <v>211</v>
      </c>
      <c r="C658" s="19" t="str">
        <f t="shared" si="10"/>
        <v>Granada-hasta-Lleida</v>
      </c>
      <c r="D658">
        <v>876</v>
      </c>
      <c r="E658" t="str">
        <f>VLOOKUP(A658,Municipios!$B$2:$B$223,1,FALSE)</f>
        <v>Granada</v>
      </c>
    </row>
    <row r="659" spans="1:5" x14ac:dyDescent="0.2">
      <c r="A659" t="s">
        <v>630</v>
      </c>
      <c r="B659" t="s">
        <v>487</v>
      </c>
      <c r="C659" s="19" t="str">
        <f t="shared" si="10"/>
        <v>Granada-hasta-Madrid</v>
      </c>
      <c r="D659">
        <v>418</v>
      </c>
      <c r="E659" t="str">
        <f>VLOOKUP(A659,Municipios!$B$2:$B$223,1,FALSE)</f>
        <v>Granada</v>
      </c>
    </row>
    <row r="660" spans="1:5" x14ac:dyDescent="0.2">
      <c r="A660" t="s">
        <v>630</v>
      </c>
      <c r="B660" t="s">
        <v>489</v>
      </c>
      <c r="C660" s="19" t="str">
        <f t="shared" si="10"/>
        <v>Granada-hasta-Málaga</v>
      </c>
      <c r="D660">
        <v>140</v>
      </c>
      <c r="E660" t="str">
        <f>VLOOKUP(A660,Municipios!$B$2:$B$223,1,FALSE)</f>
        <v>Granada</v>
      </c>
    </row>
    <row r="661" spans="1:5" x14ac:dyDescent="0.2">
      <c r="A661" t="s">
        <v>630</v>
      </c>
      <c r="B661" t="s">
        <v>490</v>
      </c>
      <c r="C661" s="19" t="str">
        <f t="shared" si="10"/>
        <v>Granada-hasta-Murcia</v>
      </c>
      <c r="D661">
        <v>338</v>
      </c>
      <c r="E661" t="str">
        <f>VLOOKUP(A661,Municipios!$B$2:$B$223,1,FALSE)</f>
        <v>Granada</v>
      </c>
    </row>
    <row r="662" spans="1:5" x14ac:dyDescent="0.2">
      <c r="A662" t="s">
        <v>630</v>
      </c>
      <c r="B662" t="s">
        <v>492</v>
      </c>
      <c r="C662" s="19" t="str">
        <f t="shared" si="10"/>
        <v>Granada-hasta-Ourense</v>
      </c>
      <c r="D662">
        <v>922</v>
      </c>
      <c r="E662" t="str">
        <f>VLOOKUP(A662,Municipios!$B$2:$B$223,1,FALSE)</f>
        <v>Granada</v>
      </c>
    </row>
    <row r="663" spans="1:5" x14ac:dyDescent="0.2">
      <c r="A663" t="s">
        <v>630</v>
      </c>
      <c r="B663" t="s">
        <v>1800</v>
      </c>
      <c r="C663" s="19" t="str">
        <f t="shared" si="10"/>
        <v>Granada-hasta-Huelva</v>
      </c>
      <c r="D663">
        <v>339</v>
      </c>
      <c r="E663" t="str">
        <f>VLOOKUP(A663,Municipios!$B$2:$B$223,1,FALSE)</f>
        <v>Granada</v>
      </c>
    </row>
    <row r="664" spans="1:5" x14ac:dyDescent="0.2">
      <c r="A664" t="s">
        <v>208</v>
      </c>
      <c r="B664" t="s">
        <v>503</v>
      </c>
      <c r="C664" s="19" t="str">
        <f t="shared" si="10"/>
        <v>Guadalajara-hasta-Tarragona</v>
      </c>
      <c r="D664">
        <v>525</v>
      </c>
      <c r="E664" t="str">
        <f>VLOOKUP(A664,Municipios!$B$2:$B$223,1,FALSE)</f>
        <v>Guadalajara</v>
      </c>
    </row>
    <row r="665" spans="1:5" x14ac:dyDescent="0.2">
      <c r="A665" t="s">
        <v>208</v>
      </c>
      <c r="B665" t="s">
        <v>210</v>
      </c>
      <c r="C665" s="19" t="str">
        <f t="shared" si="10"/>
        <v>Guadalajara-hasta-León</v>
      </c>
      <c r="D665">
        <v>399</v>
      </c>
      <c r="E665" t="str">
        <f>VLOOKUP(A665,Municipios!$B$2:$B$223,1,FALSE)</f>
        <v>Guadalajara</v>
      </c>
    </row>
    <row r="666" spans="1:5" x14ac:dyDescent="0.2">
      <c r="A666" t="s">
        <v>208</v>
      </c>
      <c r="B666" t="s">
        <v>498</v>
      </c>
      <c r="C666" s="19" t="str">
        <f t="shared" si="10"/>
        <v>Guadalajara-hasta-Santander</v>
      </c>
      <c r="D666">
        <v>410</v>
      </c>
      <c r="E666" t="str">
        <f>VLOOKUP(A666,Municipios!$B$2:$B$223,1,FALSE)</f>
        <v>Guadalajara</v>
      </c>
    </row>
    <row r="667" spans="1:5" x14ac:dyDescent="0.2">
      <c r="A667" t="s">
        <v>208</v>
      </c>
      <c r="B667" t="s">
        <v>499</v>
      </c>
      <c r="C667" s="19" t="str">
        <f t="shared" si="10"/>
        <v>Guadalajara-hasta-Segovia</v>
      </c>
      <c r="D667">
        <v>148</v>
      </c>
      <c r="E667" t="str">
        <f>VLOOKUP(A667,Municipios!$B$2:$B$223,1,FALSE)</f>
        <v>Guadalajara</v>
      </c>
    </row>
    <row r="668" spans="1:5" x14ac:dyDescent="0.2">
      <c r="A668" t="s">
        <v>208</v>
      </c>
      <c r="B668" t="s">
        <v>501</v>
      </c>
      <c r="C668" s="19" t="str">
        <f t="shared" si="10"/>
        <v>Guadalajara-hasta-Sevilla</v>
      </c>
      <c r="D668">
        <v>586</v>
      </c>
      <c r="E668" t="str">
        <f>VLOOKUP(A668,Municipios!$B$2:$B$223,1,FALSE)</f>
        <v>Guadalajara</v>
      </c>
    </row>
    <row r="669" spans="1:5" x14ac:dyDescent="0.2">
      <c r="A669" t="s">
        <v>208</v>
      </c>
      <c r="B669" t="s">
        <v>502</v>
      </c>
      <c r="C669" s="19" t="str">
        <f t="shared" si="10"/>
        <v>Guadalajara-hasta-Soria</v>
      </c>
      <c r="D669">
        <v>169</v>
      </c>
      <c r="E669" t="str">
        <f>VLOOKUP(A669,Municipios!$B$2:$B$223,1,FALSE)</f>
        <v>Guadalajara</v>
      </c>
    </row>
    <row r="670" spans="1:5" x14ac:dyDescent="0.2">
      <c r="A670" t="s">
        <v>208</v>
      </c>
      <c r="B670" t="s">
        <v>504</v>
      </c>
      <c r="C670" s="19" t="str">
        <f t="shared" si="10"/>
        <v>Guadalajara-hasta-Teruel</v>
      </c>
      <c r="D670">
        <v>251</v>
      </c>
      <c r="E670" t="str">
        <f>VLOOKUP(A670,Municipios!$B$2:$B$223,1,FALSE)</f>
        <v>Guadalajara</v>
      </c>
    </row>
    <row r="671" spans="1:5" x14ac:dyDescent="0.2">
      <c r="A671" t="s">
        <v>208</v>
      </c>
      <c r="B671" t="s">
        <v>488</v>
      </c>
      <c r="C671" s="19" t="str">
        <f t="shared" si="10"/>
        <v>Guadalajara-hasta-Toledo</v>
      </c>
      <c r="D671">
        <v>127</v>
      </c>
      <c r="E671" t="str">
        <f>VLOOKUP(A671,Municipios!$B$2:$B$223,1,FALSE)</f>
        <v>Guadalajara</v>
      </c>
    </row>
    <row r="672" spans="1:5" x14ac:dyDescent="0.2">
      <c r="A672" t="s">
        <v>208</v>
      </c>
      <c r="B672" t="s">
        <v>527</v>
      </c>
      <c r="C672" s="19" t="str">
        <f t="shared" si="10"/>
        <v>Guadalajara-hasta-Valencia</v>
      </c>
      <c r="D672">
        <v>306</v>
      </c>
      <c r="E672" t="str">
        <f>VLOOKUP(A672,Municipios!$B$2:$B$223,1,FALSE)</f>
        <v>Guadalajara</v>
      </c>
    </row>
    <row r="673" spans="1:5" x14ac:dyDescent="0.2">
      <c r="A673" t="s">
        <v>208</v>
      </c>
      <c r="B673" t="s">
        <v>528</v>
      </c>
      <c r="C673" s="19" t="str">
        <f t="shared" si="10"/>
        <v>Guadalajara-hasta-Valladolid</v>
      </c>
      <c r="D673">
        <v>254</v>
      </c>
      <c r="E673" t="str">
        <f>VLOOKUP(A673,Municipios!$B$2:$B$223,1,FALSE)</f>
        <v>Guadalajara</v>
      </c>
    </row>
    <row r="674" spans="1:5" x14ac:dyDescent="0.2">
      <c r="A674" t="s">
        <v>208</v>
      </c>
      <c r="B674" t="s">
        <v>42</v>
      </c>
      <c r="C674" s="19" t="str">
        <f t="shared" si="10"/>
        <v>Guadalajara-hasta-Vitoria/Gasteiz</v>
      </c>
      <c r="D674">
        <v>346</v>
      </c>
      <c r="E674" t="str">
        <f>VLOOKUP(A674,Municipios!$B$2:$B$223,1,FALSE)</f>
        <v>Guadalajara</v>
      </c>
    </row>
    <row r="675" spans="1:5" x14ac:dyDescent="0.2">
      <c r="A675" t="s">
        <v>208</v>
      </c>
      <c r="B675" t="s">
        <v>530</v>
      </c>
      <c r="C675" s="19" t="str">
        <f t="shared" si="10"/>
        <v>Guadalajara-hasta-Zamora</v>
      </c>
      <c r="D675">
        <v>313</v>
      </c>
      <c r="E675" t="str">
        <f>VLOOKUP(A675,Municipios!$B$2:$B$223,1,FALSE)</f>
        <v>Guadalajara</v>
      </c>
    </row>
    <row r="676" spans="1:5" x14ac:dyDescent="0.2">
      <c r="A676" t="s">
        <v>208</v>
      </c>
      <c r="B676" t="s">
        <v>495</v>
      </c>
      <c r="C676" s="19" t="str">
        <f t="shared" si="10"/>
        <v>Guadalajara-hasta-Pontevedra</v>
      </c>
      <c r="D676">
        <v>659</v>
      </c>
      <c r="E676" t="str">
        <f>VLOOKUP(A676,Municipios!$B$2:$B$223,1,FALSE)</f>
        <v>Guadalajara</v>
      </c>
    </row>
    <row r="677" spans="1:5" x14ac:dyDescent="0.2">
      <c r="A677" t="s">
        <v>208</v>
      </c>
      <c r="B677" t="s">
        <v>531</v>
      </c>
      <c r="C677" s="19" t="str">
        <f t="shared" si="10"/>
        <v>Guadalajara-hasta-Zaragoza</v>
      </c>
      <c r="D677">
        <v>260</v>
      </c>
      <c r="E677" t="str">
        <f>VLOOKUP(A677,Municipios!$B$2:$B$223,1,FALSE)</f>
        <v>Guadalajara</v>
      </c>
    </row>
    <row r="678" spans="1:5" x14ac:dyDescent="0.2">
      <c r="A678" t="s">
        <v>208</v>
      </c>
      <c r="B678" t="s">
        <v>497</v>
      </c>
      <c r="C678" s="19" t="str">
        <f t="shared" si="10"/>
        <v>Guadalajara-hasta-Huesca</v>
      </c>
      <c r="D678">
        <v>331</v>
      </c>
      <c r="E678" t="str">
        <f>VLOOKUP(A678,Municipios!$B$2:$B$223,1,FALSE)</f>
        <v>Guadalajara</v>
      </c>
    </row>
    <row r="679" spans="1:5" x14ac:dyDescent="0.2">
      <c r="A679" t="s">
        <v>208</v>
      </c>
      <c r="B679" t="s">
        <v>1800</v>
      </c>
      <c r="C679" s="19" t="str">
        <f t="shared" si="10"/>
        <v>Guadalajara-hasta-Huelva</v>
      </c>
      <c r="D679">
        <v>677</v>
      </c>
      <c r="E679" t="str">
        <f>VLOOKUP(A679,Municipios!$B$2:$B$223,1,FALSE)</f>
        <v>Guadalajara</v>
      </c>
    </row>
    <row r="680" spans="1:5" x14ac:dyDescent="0.2">
      <c r="A680" t="s">
        <v>208</v>
      </c>
      <c r="B680" t="s">
        <v>496</v>
      </c>
      <c r="C680" s="19" t="str">
        <f t="shared" si="10"/>
        <v>Guadalajara-hasta-Salamanca</v>
      </c>
      <c r="D680">
        <v>267</v>
      </c>
      <c r="E680" t="str">
        <f>VLOOKUP(A680,Municipios!$B$2:$B$223,1,FALSE)</f>
        <v>Guadalajara</v>
      </c>
    </row>
    <row r="681" spans="1:5" x14ac:dyDescent="0.2">
      <c r="A681" t="s">
        <v>208</v>
      </c>
      <c r="B681" t="s">
        <v>500</v>
      </c>
      <c r="C681" s="19" t="str">
        <f t="shared" si="10"/>
        <v>Guadalajara-hasta-Jaén</v>
      </c>
      <c r="D681">
        <v>385</v>
      </c>
      <c r="E681" t="str">
        <f>VLOOKUP(A681,Municipios!$B$2:$B$223,1,FALSE)</f>
        <v>Guadalajara</v>
      </c>
    </row>
    <row r="682" spans="1:5" x14ac:dyDescent="0.2">
      <c r="A682" t="s">
        <v>208</v>
      </c>
      <c r="B682" t="s">
        <v>390</v>
      </c>
      <c r="C682" s="19" t="str">
        <f t="shared" si="10"/>
        <v>Guadalajara-hasta-Logroño</v>
      </c>
      <c r="D682">
        <v>274</v>
      </c>
      <c r="E682" t="str">
        <f>VLOOKUP(A682,Municipios!$B$2:$B$223,1,FALSE)</f>
        <v>Guadalajara</v>
      </c>
    </row>
    <row r="683" spans="1:5" x14ac:dyDescent="0.2">
      <c r="A683" t="s">
        <v>208</v>
      </c>
      <c r="B683" t="s">
        <v>486</v>
      </c>
      <c r="C683" s="19" t="str">
        <f t="shared" si="10"/>
        <v>Guadalajara-hasta-Lugo</v>
      </c>
      <c r="D683">
        <v>566</v>
      </c>
      <c r="E683" t="str">
        <f>VLOOKUP(A683,Municipios!$B$2:$B$223,1,FALSE)</f>
        <v>Guadalajara</v>
      </c>
    </row>
    <row r="684" spans="1:5" x14ac:dyDescent="0.2">
      <c r="A684" t="s">
        <v>208</v>
      </c>
      <c r="B684" t="s">
        <v>211</v>
      </c>
      <c r="C684" s="19" t="str">
        <f t="shared" si="10"/>
        <v>Guadalajara-hasta-Lleida</v>
      </c>
      <c r="D684">
        <v>421</v>
      </c>
      <c r="E684" t="str">
        <f>VLOOKUP(A684,Municipios!$B$2:$B$223,1,FALSE)</f>
        <v>Guadalajara</v>
      </c>
    </row>
    <row r="685" spans="1:5" x14ac:dyDescent="0.2">
      <c r="A685" t="s">
        <v>208</v>
      </c>
      <c r="B685" t="s">
        <v>489</v>
      </c>
      <c r="C685" s="19" t="str">
        <f t="shared" si="10"/>
        <v>Guadalajara-hasta-Málaga</v>
      </c>
      <c r="D685">
        <v>607</v>
      </c>
      <c r="E685" t="str">
        <f>VLOOKUP(A685,Municipios!$B$2:$B$223,1,FALSE)</f>
        <v>Guadalajara</v>
      </c>
    </row>
    <row r="686" spans="1:5" x14ac:dyDescent="0.2">
      <c r="A686" t="s">
        <v>208</v>
      </c>
      <c r="B686" t="s">
        <v>490</v>
      </c>
      <c r="C686" s="19" t="str">
        <f t="shared" si="10"/>
        <v>Guadalajara-hasta-Murcia</v>
      </c>
      <c r="D686">
        <v>439</v>
      </c>
      <c r="E686" t="str">
        <f>VLOOKUP(A686,Municipios!$B$2:$B$223,1,FALSE)</f>
        <v>Guadalajara</v>
      </c>
    </row>
    <row r="687" spans="1:5" x14ac:dyDescent="0.2">
      <c r="A687" t="s">
        <v>208</v>
      </c>
      <c r="B687" t="s">
        <v>492</v>
      </c>
      <c r="C687" s="19" t="str">
        <f t="shared" si="10"/>
        <v>Guadalajara-hasta-Ourense</v>
      </c>
      <c r="D687">
        <v>554</v>
      </c>
      <c r="E687" t="str">
        <f>VLOOKUP(A687,Municipios!$B$2:$B$223,1,FALSE)</f>
        <v>Guadalajara</v>
      </c>
    </row>
    <row r="688" spans="1:5" x14ac:dyDescent="0.2">
      <c r="A688" t="s">
        <v>208</v>
      </c>
      <c r="B688" t="s">
        <v>493</v>
      </c>
      <c r="C688" s="19" t="str">
        <f t="shared" si="10"/>
        <v>Guadalajara-hasta-Oviedo</v>
      </c>
      <c r="D688">
        <v>497</v>
      </c>
      <c r="E688" t="str">
        <f>VLOOKUP(A688,Municipios!$B$2:$B$223,1,FALSE)</f>
        <v>Guadalajara</v>
      </c>
    </row>
    <row r="689" spans="1:5" x14ac:dyDescent="0.2">
      <c r="A689" t="s">
        <v>208</v>
      </c>
      <c r="B689" t="s">
        <v>494</v>
      </c>
      <c r="C689" s="19" t="str">
        <f t="shared" si="10"/>
        <v>Guadalajara-hasta-Palencia</v>
      </c>
      <c r="D689">
        <v>322</v>
      </c>
      <c r="E689" t="str">
        <f>VLOOKUP(A689,Municipios!$B$2:$B$223,1,FALSE)</f>
        <v>Guadalajara</v>
      </c>
    </row>
    <row r="690" spans="1:5" x14ac:dyDescent="0.2">
      <c r="A690" t="s">
        <v>208</v>
      </c>
      <c r="B690" t="s">
        <v>491</v>
      </c>
      <c r="C690" s="19" t="str">
        <f t="shared" si="10"/>
        <v>Guadalajara-hasta-Pamplona/Iruña</v>
      </c>
      <c r="D690">
        <v>436</v>
      </c>
      <c r="E690" t="str">
        <f>VLOOKUP(A690,Municipios!$B$2:$B$223,1,FALSE)</f>
        <v>Guadalajara</v>
      </c>
    </row>
    <row r="691" spans="1:5" x14ac:dyDescent="0.2">
      <c r="A691" t="s">
        <v>208</v>
      </c>
      <c r="B691" t="s">
        <v>487</v>
      </c>
      <c r="C691" s="19" t="str">
        <f t="shared" si="10"/>
        <v>Guadalajara-hasta-Madrid</v>
      </c>
      <c r="D691">
        <v>51</v>
      </c>
      <c r="E691" t="str">
        <f>VLOOKUP(A691,Municipios!$B$2:$B$223,1,FALSE)</f>
        <v>Guadalajara</v>
      </c>
    </row>
    <row r="692" spans="1:5" ht="25.5" x14ac:dyDescent="0.2">
      <c r="A692" t="s">
        <v>208</v>
      </c>
      <c r="B692" t="s">
        <v>1799</v>
      </c>
      <c r="C692" s="19" t="str">
        <f t="shared" si="10"/>
        <v>Guadalajara-hasta-Donostia-San Sebastián</v>
      </c>
      <c r="D692">
        <v>463</v>
      </c>
      <c r="E692" t="str">
        <f>VLOOKUP(A692,Municipios!$B$2:$B$223,1,FALSE)</f>
        <v>Guadalajara</v>
      </c>
    </row>
    <row r="693" spans="1:5" x14ac:dyDescent="0.2">
      <c r="A693" t="s">
        <v>1800</v>
      </c>
      <c r="B693" t="s">
        <v>531</v>
      </c>
      <c r="C693" s="19" t="str">
        <f t="shared" si="10"/>
        <v>Huelva-hasta-Zaragoza</v>
      </c>
      <c r="D693">
        <v>937</v>
      </c>
      <c r="E693" t="str">
        <f>VLOOKUP(A693,Municipios!$B$2:$B$223,1,FALSE)</f>
        <v>Huelva</v>
      </c>
    </row>
    <row r="694" spans="1:5" x14ac:dyDescent="0.2">
      <c r="A694" t="s">
        <v>1800</v>
      </c>
      <c r="B694" t="s">
        <v>498</v>
      </c>
      <c r="C694" s="19" t="str">
        <f t="shared" si="10"/>
        <v>Huelva-hasta-Santander</v>
      </c>
      <c r="D694">
        <v>919</v>
      </c>
      <c r="E694" t="str">
        <f>VLOOKUP(A694,Municipios!$B$2:$B$223,1,FALSE)</f>
        <v>Huelva</v>
      </c>
    </row>
    <row r="695" spans="1:5" x14ac:dyDescent="0.2">
      <c r="A695" t="s">
        <v>1800</v>
      </c>
      <c r="B695" t="s">
        <v>499</v>
      </c>
      <c r="C695" s="19" t="str">
        <f t="shared" si="10"/>
        <v>Huelva-hasta-Segovia</v>
      </c>
      <c r="D695">
        <v>647</v>
      </c>
      <c r="E695" t="str">
        <f>VLOOKUP(A695,Municipios!$B$2:$B$223,1,FALSE)</f>
        <v>Huelva</v>
      </c>
    </row>
    <row r="696" spans="1:5" x14ac:dyDescent="0.2">
      <c r="A696" t="s">
        <v>1800</v>
      </c>
      <c r="B696" t="s">
        <v>502</v>
      </c>
      <c r="C696" s="19" t="str">
        <f t="shared" si="10"/>
        <v>Huelva-hasta-Soria</v>
      </c>
      <c r="D696">
        <v>846</v>
      </c>
      <c r="E696" t="str">
        <f>VLOOKUP(A696,Municipios!$B$2:$B$223,1,FALSE)</f>
        <v>Huelva</v>
      </c>
    </row>
    <row r="697" spans="1:5" x14ac:dyDescent="0.2">
      <c r="A697" t="s">
        <v>1800</v>
      </c>
      <c r="B697" t="s">
        <v>504</v>
      </c>
      <c r="C697" s="19" t="str">
        <f t="shared" si="10"/>
        <v>Huelva-hasta-Teruel</v>
      </c>
      <c r="D697">
        <v>842</v>
      </c>
      <c r="E697" t="str">
        <f>VLOOKUP(A697,Municipios!$B$2:$B$223,1,FALSE)</f>
        <v>Huelva</v>
      </c>
    </row>
    <row r="698" spans="1:5" x14ac:dyDescent="0.2">
      <c r="A698" t="s">
        <v>1800</v>
      </c>
      <c r="B698" t="s">
        <v>488</v>
      </c>
      <c r="C698" s="19" t="str">
        <f t="shared" si="10"/>
        <v>Huelva-hasta-Toledo</v>
      </c>
      <c r="D698">
        <v>611</v>
      </c>
      <c r="E698" t="str">
        <f>VLOOKUP(A698,Municipios!$B$2:$B$223,1,FALSE)</f>
        <v>Huelva</v>
      </c>
    </row>
    <row r="699" spans="1:5" x14ac:dyDescent="0.2">
      <c r="A699" t="s">
        <v>1800</v>
      </c>
      <c r="B699" t="s">
        <v>527</v>
      </c>
      <c r="C699" s="19" t="str">
        <f t="shared" si="10"/>
        <v>Huelva-hasta-Valencia</v>
      </c>
      <c r="D699">
        <v>777</v>
      </c>
      <c r="E699" t="str">
        <f>VLOOKUP(A699,Municipios!$B$2:$B$223,1,FALSE)</f>
        <v>Huelva</v>
      </c>
    </row>
    <row r="700" spans="1:5" x14ac:dyDescent="0.2">
      <c r="A700" t="s">
        <v>1800</v>
      </c>
      <c r="B700" t="s">
        <v>528</v>
      </c>
      <c r="C700" s="19" t="str">
        <f t="shared" si="10"/>
        <v>Huelva-hasta-Valladolid</v>
      </c>
      <c r="D700">
        <v>679</v>
      </c>
      <c r="E700" t="str">
        <f>VLOOKUP(A700,Municipios!$B$2:$B$223,1,FALSE)</f>
        <v>Huelva</v>
      </c>
    </row>
    <row r="701" spans="1:5" x14ac:dyDescent="0.2">
      <c r="A701" t="s">
        <v>1800</v>
      </c>
      <c r="B701" t="s">
        <v>530</v>
      </c>
      <c r="C701" s="19" t="str">
        <f t="shared" si="10"/>
        <v>Huelva-hasta-Zamora</v>
      </c>
      <c r="D701">
        <v>624</v>
      </c>
      <c r="E701" t="str">
        <f>VLOOKUP(A701,Municipios!$B$2:$B$223,1,FALSE)</f>
        <v>Huelva</v>
      </c>
    </row>
    <row r="702" spans="1:5" x14ac:dyDescent="0.2">
      <c r="A702" t="s">
        <v>1800</v>
      </c>
      <c r="B702" t="s">
        <v>1799</v>
      </c>
      <c r="C702" s="19" t="str">
        <f t="shared" si="10"/>
        <v>Huelva-hasta-Donostia-San Sebastián</v>
      </c>
      <c r="D702">
        <v>1087</v>
      </c>
      <c r="E702" t="str">
        <f>VLOOKUP(A702,Municipios!$B$2:$B$223,1,FALSE)</f>
        <v>Huelva</v>
      </c>
    </row>
    <row r="703" spans="1:5" x14ac:dyDescent="0.2">
      <c r="A703" t="s">
        <v>1800</v>
      </c>
      <c r="B703" t="s">
        <v>501</v>
      </c>
      <c r="C703" s="19" t="str">
        <f t="shared" ref="C703:C766" si="11">CONCATENATE(A703,"-hasta-",B703)</f>
        <v>Huelva-hasta-Sevilla</v>
      </c>
      <c r="D703">
        <v>85</v>
      </c>
      <c r="E703" t="str">
        <f>VLOOKUP(A703,Municipios!$B$2:$B$223,1,FALSE)</f>
        <v>Huelva</v>
      </c>
    </row>
    <row r="704" spans="1:5" x14ac:dyDescent="0.2">
      <c r="A704" t="s">
        <v>1800</v>
      </c>
      <c r="B704" t="s">
        <v>42</v>
      </c>
      <c r="C704" s="19" t="str">
        <f t="shared" si="11"/>
        <v>Huelva-hasta-Vitoria/Gasteiz</v>
      </c>
      <c r="D704">
        <v>970</v>
      </c>
      <c r="E704" t="str">
        <f>VLOOKUP(A704,Municipios!$B$2:$B$223,1,FALSE)</f>
        <v>Huelva</v>
      </c>
    </row>
    <row r="705" spans="1:5" x14ac:dyDescent="0.2">
      <c r="A705" t="s">
        <v>1800</v>
      </c>
      <c r="B705" t="s">
        <v>486</v>
      </c>
      <c r="C705" s="19" t="str">
        <f t="shared" si="11"/>
        <v>Huelva-hasta-Lugo</v>
      </c>
      <c r="D705">
        <v>924</v>
      </c>
      <c r="E705" t="str">
        <f>VLOOKUP(A705,Municipios!$B$2:$B$223,1,FALSE)</f>
        <v>Huelva</v>
      </c>
    </row>
    <row r="706" spans="1:5" x14ac:dyDescent="0.2">
      <c r="A706" t="s">
        <v>1800</v>
      </c>
      <c r="B706" t="s">
        <v>503</v>
      </c>
      <c r="C706" s="19" t="str">
        <f t="shared" si="11"/>
        <v>Huelva-hasta-Tarragona</v>
      </c>
      <c r="D706">
        <v>1032</v>
      </c>
      <c r="E706" t="str">
        <f>VLOOKUP(A706,Municipios!$B$2:$B$223,1,FALSE)</f>
        <v>Huelva</v>
      </c>
    </row>
    <row r="707" spans="1:5" x14ac:dyDescent="0.2">
      <c r="A707" t="s">
        <v>1800</v>
      </c>
      <c r="B707" t="s">
        <v>496</v>
      </c>
      <c r="C707" s="19" t="str">
        <f t="shared" si="11"/>
        <v>Huelva-hasta-Salamanca</v>
      </c>
      <c r="D707">
        <v>558</v>
      </c>
      <c r="E707" t="str">
        <f>VLOOKUP(A707,Municipios!$B$2:$B$223,1,FALSE)</f>
        <v>Huelva</v>
      </c>
    </row>
    <row r="708" spans="1:5" x14ac:dyDescent="0.2">
      <c r="A708" t="s">
        <v>1800</v>
      </c>
      <c r="B708" t="s">
        <v>500</v>
      </c>
      <c r="C708" s="19" t="str">
        <f t="shared" si="11"/>
        <v>Huelva-hasta-Jaén</v>
      </c>
      <c r="D708">
        <v>369</v>
      </c>
      <c r="E708" t="str">
        <f>VLOOKUP(A708,Municipios!$B$2:$B$223,1,FALSE)</f>
        <v>Huelva</v>
      </c>
    </row>
    <row r="709" spans="1:5" x14ac:dyDescent="0.2">
      <c r="A709" t="s">
        <v>1800</v>
      </c>
      <c r="B709" t="s">
        <v>210</v>
      </c>
      <c r="C709" s="19" t="str">
        <f t="shared" si="11"/>
        <v>Huelva-hasta-León</v>
      </c>
      <c r="D709">
        <v>759</v>
      </c>
      <c r="E709" t="str">
        <f>VLOOKUP(A709,Municipios!$B$2:$B$223,1,FALSE)</f>
        <v>Huelva</v>
      </c>
    </row>
    <row r="710" spans="1:5" x14ac:dyDescent="0.2">
      <c r="A710" t="s">
        <v>1800</v>
      </c>
      <c r="B710" t="s">
        <v>390</v>
      </c>
      <c r="C710" s="19" t="str">
        <f t="shared" si="11"/>
        <v>Huelva-hasta-Logroño</v>
      </c>
      <c r="D710">
        <v>1005</v>
      </c>
      <c r="E710" t="str">
        <f>VLOOKUP(A710,Municipios!$B$2:$B$223,1,FALSE)</f>
        <v>Huelva</v>
      </c>
    </row>
    <row r="711" spans="1:5" x14ac:dyDescent="0.2">
      <c r="A711" t="s">
        <v>1800</v>
      </c>
      <c r="B711" t="s">
        <v>211</v>
      </c>
      <c r="C711" s="19" t="str">
        <f t="shared" si="11"/>
        <v>Huelva-hasta-Lleida</v>
      </c>
      <c r="D711">
        <v>1098</v>
      </c>
      <c r="E711" t="str">
        <f>VLOOKUP(A711,Municipios!$B$2:$B$223,1,FALSE)</f>
        <v>Huelva</v>
      </c>
    </row>
    <row r="712" spans="1:5" x14ac:dyDescent="0.2">
      <c r="A712" t="s">
        <v>1800</v>
      </c>
      <c r="B712" t="s">
        <v>487</v>
      </c>
      <c r="C712" s="19" t="str">
        <f t="shared" si="11"/>
        <v>Huelva-hasta-Madrid</v>
      </c>
      <c r="D712">
        <v>620</v>
      </c>
      <c r="E712" t="str">
        <f>VLOOKUP(A712,Municipios!$B$2:$B$223,1,FALSE)</f>
        <v>Huelva</v>
      </c>
    </row>
    <row r="713" spans="1:5" x14ac:dyDescent="0.2">
      <c r="A713" t="s">
        <v>1800</v>
      </c>
      <c r="B713" t="s">
        <v>489</v>
      </c>
      <c r="C713" s="19" t="str">
        <f t="shared" si="11"/>
        <v>Huelva-hasta-Málaga</v>
      </c>
      <c r="D713">
        <v>285</v>
      </c>
      <c r="E713" t="str">
        <f>VLOOKUP(A713,Municipios!$B$2:$B$223,1,FALSE)</f>
        <v>Huelva</v>
      </c>
    </row>
    <row r="714" spans="1:5" x14ac:dyDescent="0.2">
      <c r="A714" t="s">
        <v>1800</v>
      </c>
      <c r="B714" t="s">
        <v>494</v>
      </c>
      <c r="C714" s="19" t="str">
        <f t="shared" si="11"/>
        <v>Huelva-hasta-Palencia</v>
      </c>
      <c r="D714">
        <v>788</v>
      </c>
      <c r="E714" t="str">
        <f>VLOOKUP(A714,Municipios!$B$2:$B$223,1,FALSE)</f>
        <v>Huelva</v>
      </c>
    </row>
    <row r="715" spans="1:5" x14ac:dyDescent="0.2">
      <c r="A715" t="s">
        <v>1800</v>
      </c>
      <c r="B715" t="s">
        <v>495</v>
      </c>
      <c r="C715" s="19" t="str">
        <f t="shared" si="11"/>
        <v>Huelva-hasta-Pontevedra</v>
      </c>
      <c r="D715">
        <v>1004</v>
      </c>
      <c r="E715" t="str">
        <f>VLOOKUP(A715,Municipios!$B$2:$B$223,1,FALSE)</f>
        <v>Huelva</v>
      </c>
    </row>
    <row r="716" spans="1:5" x14ac:dyDescent="0.2">
      <c r="A716" t="s">
        <v>1800</v>
      </c>
      <c r="B716" t="s">
        <v>497</v>
      </c>
      <c r="C716" s="19" t="str">
        <f t="shared" si="11"/>
        <v>Huelva-hasta-Huesca</v>
      </c>
      <c r="D716">
        <v>1008</v>
      </c>
      <c r="E716" t="str">
        <f>VLOOKUP(A716,Municipios!$B$2:$B$223,1,FALSE)</f>
        <v>Huelva</v>
      </c>
    </row>
    <row r="717" spans="1:5" x14ac:dyDescent="0.2">
      <c r="A717" t="s">
        <v>1800</v>
      </c>
      <c r="B717" t="s">
        <v>491</v>
      </c>
      <c r="C717" s="19" t="str">
        <f t="shared" si="11"/>
        <v>Huelva-hasta-Pamplona/Iruña</v>
      </c>
      <c r="D717">
        <v>1060</v>
      </c>
      <c r="E717" t="str">
        <f>VLOOKUP(A717,Municipios!$B$2:$B$223,1,FALSE)</f>
        <v>Huelva</v>
      </c>
    </row>
    <row r="718" spans="1:5" x14ac:dyDescent="0.2">
      <c r="A718" t="s">
        <v>1800</v>
      </c>
      <c r="B718" t="s">
        <v>490</v>
      </c>
      <c r="C718" s="19" t="str">
        <f t="shared" si="11"/>
        <v>Huelva-hasta-Murcia</v>
      </c>
      <c r="D718">
        <v>686</v>
      </c>
      <c r="E718" t="str">
        <f>VLOOKUP(A718,Municipios!$B$2:$B$223,1,FALSE)</f>
        <v>Huelva</v>
      </c>
    </row>
    <row r="719" spans="1:5" x14ac:dyDescent="0.2">
      <c r="A719" t="s">
        <v>1800</v>
      </c>
      <c r="B719" t="s">
        <v>493</v>
      </c>
      <c r="C719" s="19" t="str">
        <f t="shared" si="11"/>
        <v>Huelva-hasta-Oviedo</v>
      </c>
      <c r="D719">
        <v>878</v>
      </c>
      <c r="E719" t="str">
        <f>VLOOKUP(A719,Municipios!$B$2:$B$223,1,FALSE)</f>
        <v>Huelva</v>
      </c>
    </row>
    <row r="720" spans="1:5" x14ac:dyDescent="0.2">
      <c r="A720" t="s">
        <v>1800</v>
      </c>
      <c r="B720" t="s">
        <v>492</v>
      </c>
      <c r="C720" s="19" t="str">
        <f t="shared" si="11"/>
        <v>Huelva-hasta-Ourense</v>
      </c>
      <c r="D720">
        <v>916</v>
      </c>
      <c r="E720" t="str">
        <f>VLOOKUP(A720,Municipios!$B$2:$B$223,1,FALSE)</f>
        <v>Huelva</v>
      </c>
    </row>
    <row r="721" spans="1:5" x14ac:dyDescent="0.2">
      <c r="A721" t="s">
        <v>1742</v>
      </c>
      <c r="B721" t="s">
        <v>504</v>
      </c>
      <c r="C721" s="19" t="str">
        <f t="shared" si="11"/>
        <v>Alicante/Alacant-hasta-Teruel</v>
      </c>
      <c r="D721">
        <v>328</v>
      </c>
      <c r="E721" t="str">
        <f>VLOOKUP(A721,Municipios!$B$2:$B$223,1,FALSE)</f>
        <v>Alicante/Alacant</v>
      </c>
    </row>
    <row r="722" spans="1:5" x14ac:dyDescent="0.2">
      <c r="A722" t="s">
        <v>1742</v>
      </c>
      <c r="B722" t="s">
        <v>491</v>
      </c>
      <c r="C722" s="19" t="str">
        <f t="shared" si="11"/>
        <v>Alicante/Alacant-hasta-Pamplona/Iruña</v>
      </c>
      <c r="D722">
        <v>705</v>
      </c>
      <c r="E722" t="str">
        <f>VLOOKUP(A722,Municipios!$B$2:$B$223,1,FALSE)</f>
        <v>Alicante/Alacant</v>
      </c>
    </row>
    <row r="723" spans="1:5" x14ac:dyDescent="0.2">
      <c r="A723" t="s">
        <v>1742</v>
      </c>
      <c r="B723" t="s">
        <v>1882</v>
      </c>
      <c r="C723" s="19" t="str">
        <f t="shared" si="11"/>
        <v>Alicante/Alacant-hasta-Barcelona</v>
      </c>
      <c r="D723">
        <v>546</v>
      </c>
      <c r="E723" t="str">
        <f>VLOOKUP(A723,Municipios!$B$2:$B$223,1,FALSE)</f>
        <v>Alicante/Alacant</v>
      </c>
    </row>
    <row r="724" spans="1:5" x14ac:dyDescent="0.2">
      <c r="A724" t="s">
        <v>1742</v>
      </c>
      <c r="B724" t="s">
        <v>495</v>
      </c>
      <c r="C724" s="19" t="str">
        <f t="shared" si="11"/>
        <v>Alicante/Alacant-hasta-Pontevedra</v>
      </c>
      <c r="D724">
        <v>1031</v>
      </c>
      <c r="E724" t="str">
        <f>VLOOKUP(A724,Municipios!$B$2:$B$223,1,FALSE)</f>
        <v>Alicante/Alacant</v>
      </c>
    </row>
    <row r="725" spans="1:5" x14ac:dyDescent="0.2">
      <c r="A725" t="s">
        <v>1742</v>
      </c>
      <c r="B725" t="s">
        <v>499</v>
      </c>
      <c r="C725" s="19" t="str">
        <f t="shared" si="11"/>
        <v>Alicante/Alacant-hasta-Segovia</v>
      </c>
      <c r="D725">
        <v>535</v>
      </c>
      <c r="E725" t="str">
        <f>VLOOKUP(A725,Municipios!$B$2:$B$223,1,FALSE)</f>
        <v>Alicante/Alacant</v>
      </c>
    </row>
    <row r="726" spans="1:5" x14ac:dyDescent="0.2">
      <c r="A726" t="s">
        <v>1742</v>
      </c>
      <c r="B726" t="s">
        <v>501</v>
      </c>
      <c r="C726" s="19" t="str">
        <f t="shared" si="11"/>
        <v>Alicante/Alacant-hasta-Sevilla</v>
      </c>
      <c r="D726">
        <v>656</v>
      </c>
      <c r="E726" t="str">
        <f>VLOOKUP(A726,Municipios!$B$2:$B$223,1,FALSE)</f>
        <v>Alicante/Alacant</v>
      </c>
    </row>
    <row r="727" spans="1:5" x14ac:dyDescent="0.2">
      <c r="A727" t="s">
        <v>1742</v>
      </c>
      <c r="B727" t="s">
        <v>502</v>
      </c>
      <c r="C727" s="19" t="str">
        <f t="shared" si="11"/>
        <v>Alicante/Alacant-hasta-Soria</v>
      </c>
      <c r="D727">
        <v>577</v>
      </c>
      <c r="E727" t="str">
        <f>VLOOKUP(A727,Municipios!$B$2:$B$223,1,FALSE)</f>
        <v>Alicante/Alacant</v>
      </c>
    </row>
    <row r="728" spans="1:5" x14ac:dyDescent="0.2">
      <c r="A728" t="s">
        <v>1742</v>
      </c>
      <c r="B728" t="s">
        <v>1744</v>
      </c>
      <c r="C728" s="19" t="str">
        <f t="shared" si="11"/>
        <v>Alicante/Alacant-hasta-Ávila</v>
      </c>
      <c r="D728">
        <v>555</v>
      </c>
      <c r="E728" t="str">
        <f>VLOOKUP(A728,Municipios!$B$2:$B$223,1,FALSE)</f>
        <v>Alicante/Alacant</v>
      </c>
    </row>
    <row r="729" spans="1:5" x14ac:dyDescent="0.2">
      <c r="A729" t="s">
        <v>1742</v>
      </c>
      <c r="B729" t="s">
        <v>503</v>
      </c>
      <c r="C729" s="19" t="str">
        <f t="shared" si="11"/>
        <v>Alicante/Alacant-hasta-Tarragona</v>
      </c>
      <c r="D729">
        <v>448</v>
      </c>
      <c r="E729" t="str">
        <f>VLOOKUP(A729,Municipios!$B$2:$B$223,1,FALSE)</f>
        <v>Alicante/Alacant</v>
      </c>
    </row>
    <row r="730" spans="1:5" ht="25.5" x14ac:dyDescent="0.2">
      <c r="A730" t="s">
        <v>1742</v>
      </c>
      <c r="B730" t="s">
        <v>1799</v>
      </c>
      <c r="C730" s="19" t="str">
        <f t="shared" si="11"/>
        <v>Alicante/Alacant-hasta-Donostia-San Sebastián</v>
      </c>
      <c r="D730">
        <v>795</v>
      </c>
      <c r="E730" t="str">
        <f>VLOOKUP(A730,Municipios!$B$2:$B$223,1,FALSE)</f>
        <v>Alicante/Alacant</v>
      </c>
    </row>
    <row r="731" spans="1:5" x14ac:dyDescent="0.2">
      <c r="A731" t="s">
        <v>1742</v>
      </c>
      <c r="B731" t="s">
        <v>488</v>
      </c>
      <c r="C731" s="19" t="str">
        <f t="shared" si="11"/>
        <v>Alicante/Alacant-hasta-Toledo</v>
      </c>
      <c r="D731">
        <v>454</v>
      </c>
      <c r="E731" t="str">
        <f>VLOOKUP(A731,Municipios!$B$2:$B$223,1,FALSE)</f>
        <v>Alicante/Alacant</v>
      </c>
    </row>
    <row r="732" spans="1:5" x14ac:dyDescent="0.2">
      <c r="A732" t="s">
        <v>1742</v>
      </c>
      <c r="B732" t="s">
        <v>527</v>
      </c>
      <c r="C732" s="19" t="str">
        <f t="shared" si="11"/>
        <v>Alicante/Alacant-hasta-Valencia</v>
      </c>
      <c r="D732">
        <v>195</v>
      </c>
      <c r="E732" t="str">
        <f>VLOOKUP(A732,Municipios!$B$2:$B$223,1,FALSE)</f>
        <v>Alicante/Alacant</v>
      </c>
    </row>
    <row r="733" spans="1:5" x14ac:dyDescent="0.2">
      <c r="A733" t="s">
        <v>1742</v>
      </c>
      <c r="B733" t="s">
        <v>528</v>
      </c>
      <c r="C733" s="19" t="str">
        <f t="shared" si="11"/>
        <v>Alicante/Alacant-hasta-Valladolid</v>
      </c>
      <c r="D733">
        <v>647</v>
      </c>
      <c r="E733" t="str">
        <f>VLOOKUP(A733,Municipios!$B$2:$B$223,1,FALSE)</f>
        <v>Alicante/Alacant</v>
      </c>
    </row>
    <row r="734" spans="1:5" x14ac:dyDescent="0.2">
      <c r="A734" t="s">
        <v>1742</v>
      </c>
      <c r="B734" t="s">
        <v>42</v>
      </c>
      <c r="C734" s="19" t="str">
        <f t="shared" si="11"/>
        <v>Alicante/Alacant-hasta-Vitoria/Gasteiz</v>
      </c>
      <c r="D734">
        <v>761</v>
      </c>
      <c r="E734" t="str">
        <f>VLOOKUP(A734,Municipios!$B$2:$B$223,1,FALSE)</f>
        <v>Alicante/Alacant</v>
      </c>
    </row>
    <row r="735" spans="1:5" x14ac:dyDescent="0.2">
      <c r="A735" t="s">
        <v>1742</v>
      </c>
      <c r="B735" t="s">
        <v>530</v>
      </c>
      <c r="C735" s="19" t="str">
        <f t="shared" si="11"/>
        <v>Alicante/Alacant-hasta-Zamora</v>
      </c>
      <c r="D735">
        <v>694</v>
      </c>
      <c r="E735" t="str">
        <f>VLOOKUP(A735,Municipios!$B$2:$B$223,1,FALSE)</f>
        <v>Alicante/Alacant</v>
      </c>
    </row>
    <row r="736" spans="1:5" x14ac:dyDescent="0.2">
      <c r="A736" t="s">
        <v>1742</v>
      </c>
      <c r="B736" t="s">
        <v>1745</v>
      </c>
      <c r="C736" s="19" t="str">
        <f t="shared" si="11"/>
        <v>Alicante/Alacant-hasta-Badajoz</v>
      </c>
      <c r="D736">
        <v>684</v>
      </c>
      <c r="E736" t="str">
        <f>VLOOKUP(A736,Municipios!$B$2:$B$223,1,FALSE)</f>
        <v>Alicante/Alacant</v>
      </c>
    </row>
    <row r="737" spans="1:5" x14ac:dyDescent="0.2">
      <c r="A737" t="s">
        <v>1742</v>
      </c>
      <c r="B737" t="s">
        <v>529</v>
      </c>
      <c r="C737" s="19" t="str">
        <f t="shared" si="11"/>
        <v>Alicante/Alacant-hasta-Bilbao</v>
      </c>
      <c r="D737">
        <v>797</v>
      </c>
      <c r="E737" t="str">
        <f>VLOOKUP(A737,Municipios!$B$2:$B$223,1,FALSE)</f>
        <v>Alicante/Alacant</v>
      </c>
    </row>
    <row r="738" spans="1:5" x14ac:dyDescent="0.2">
      <c r="A738" t="s">
        <v>1742</v>
      </c>
      <c r="B738" t="s">
        <v>209</v>
      </c>
      <c r="C738" s="19" t="str">
        <f t="shared" si="11"/>
        <v>Alicante/Alacant-hasta-Burgos</v>
      </c>
      <c r="D738">
        <v>653</v>
      </c>
      <c r="E738" t="str">
        <f>VLOOKUP(A738,Municipios!$B$2:$B$223,1,FALSE)</f>
        <v>Alicante/Alacant</v>
      </c>
    </row>
    <row r="739" spans="1:5" x14ac:dyDescent="0.2">
      <c r="A739" t="s">
        <v>1742</v>
      </c>
      <c r="B739" t="s">
        <v>1927</v>
      </c>
      <c r="C739" s="19" t="str">
        <f t="shared" si="11"/>
        <v>Alicante/Alacant-hasta-Cáceres</v>
      </c>
      <c r="D739">
        <v>678</v>
      </c>
      <c r="E739" t="str">
        <f>VLOOKUP(A739,Municipios!$B$2:$B$223,1,FALSE)</f>
        <v>Alicante/Alacant</v>
      </c>
    </row>
    <row r="740" spans="1:5" x14ac:dyDescent="0.2">
      <c r="A740" t="s">
        <v>1742</v>
      </c>
      <c r="B740" t="s">
        <v>494</v>
      </c>
      <c r="C740" s="19" t="str">
        <f t="shared" si="11"/>
        <v>Alicante/Alacant-hasta-Palencia</v>
      </c>
      <c r="D740">
        <v>695</v>
      </c>
      <c r="E740" t="str">
        <f>VLOOKUP(A740,Municipios!$B$2:$B$223,1,FALSE)</f>
        <v>Alicante/Alacant</v>
      </c>
    </row>
    <row r="741" spans="1:5" x14ac:dyDescent="0.2">
      <c r="A741" t="s">
        <v>1742</v>
      </c>
      <c r="B741" t="s">
        <v>496</v>
      </c>
      <c r="C741" s="19" t="str">
        <f t="shared" si="11"/>
        <v>Alicante/Alacant-hasta-Salamanca</v>
      </c>
      <c r="D741">
        <v>648</v>
      </c>
      <c r="E741" t="str">
        <f>VLOOKUP(A741,Municipios!$B$2:$B$223,1,FALSE)</f>
        <v>Alicante/Alacant</v>
      </c>
    </row>
    <row r="742" spans="1:5" x14ac:dyDescent="0.2">
      <c r="A742" t="s">
        <v>1742</v>
      </c>
      <c r="B742" t="s">
        <v>531</v>
      </c>
      <c r="C742" s="19" t="str">
        <f t="shared" si="11"/>
        <v>Alicante/Alacant-hasta-Zaragoza</v>
      </c>
      <c r="D742">
        <v>530</v>
      </c>
      <c r="E742" t="str">
        <f>VLOOKUP(A742,Municipios!$B$2:$B$223,1,FALSE)</f>
        <v>Alicante/Alacant</v>
      </c>
    </row>
    <row r="743" spans="1:5" x14ac:dyDescent="0.2">
      <c r="A743" t="s">
        <v>1742</v>
      </c>
      <c r="B743" t="s">
        <v>97</v>
      </c>
      <c r="C743" s="19" t="str">
        <f t="shared" si="11"/>
        <v>Alicante/Alacant-hasta-Coruña (A)</v>
      </c>
      <c r="D743">
        <v>1026</v>
      </c>
      <c r="E743" t="str">
        <f>VLOOKUP(A743,Municipios!$B$2:$B$223,1,FALSE)</f>
        <v>Alicante/Alacant</v>
      </c>
    </row>
    <row r="744" spans="1:5" x14ac:dyDescent="0.2">
      <c r="A744" t="s">
        <v>1742</v>
      </c>
      <c r="B744" t="s">
        <v>498</v>
      </c>
      <c r="C744" s="19" t="str">
        <f t="shared" si="11"/>
        <v>Alicante/Alacant-hasta-Santander</v>
      </c>
      <c r="D744">
        <v>819</v>
      </c>
      <c r="E744" t="str">
        <f>VLOOKUP(A744,Municipios!$B$2:$B$223,1,FALSE)</f>
        <v>Alicante/Alacant</v>
      </c>
    </row>
    <row r="745" spans="1:5" x14ac:dyDescent="0.2">
      <c r="A745" t="s">
        <v>1742</v>
      </c>
      <c r="B745" t="s">
        <v>1493</v>
      </c>
      <c r="C745" s="19" t="str">
        <f t="shared" si="11"/>
        <v>Alicante/Alacant-hasta-Cádiz</v>
      </c>
      <c r="D745">
        <v>760</v>
      </c>
      <c r="E745" t="str">
        <f>VLOOKUP(A745,Municipios!$B$2:$B$223,1,FALSE)</f>
        <v>Alicante/Alacant</v>
      </c>
    </row>
    <row r="746" spans="1:5" ht="25.5" x14ac:dyDescent="0.2">
      <c r="A746" t="s">
        <v>1742</v>
      </c>
      <c r="B746" t="s">
        <v>1544</v>
      </c>
      <c r="C746" s="19" t="str">
        <f t="shared" si="11"/>
        <v>Alicante/Alacant-hasta-Castellón de la Plana/Castelló de la Plana</v>
      </c>
      <c r="D746">
        <v>262</v>
      </c>
      <c r="E746" t="str">
        <f>VLOOKUP(A746,Municipios!$B$2:$B$223,1,FALSE)</f>
        <v>Alicante/Alacant</v>
      </c>
    </row>
    <row r="747" spans="1:5" x14ac:dyDescent="0.2">
      <c r="A747" t="s">
        <v>1742</v>
      </c>
      <c r="B747" t="s">
        <v>493</v>
      </c>
      <c r="C747" s="19" t="str">
        <f t="shared" si="11"/>
        <v>Alicante/Alacant-hasta-Oviedo</v>
      </c>
      <c r="D747">
        <v>878</v>
      </c>
      <c r="E747" t="str">
        <f>VLOOKUP(A747,Municipios!$B$2:$B$223,1,FALSE)</f>
        <v>Alicante/Alacant</v>
      </c>
    </row>
    <row r="748" spans="1:5" x14ac:dyDescent="0.2">
      <c r="A748" t="s">
        <v>1742</v>
      </c>
      <c r="B748" t="s">
        <v>26</v>
      </c>
      <c r="C748" s="19" t="str">
        <f t="shared" si="11"/>
        <v>Alicante/Alacant-hasta-Córdoba</v>
      </c>
      <c r="D748">
        <v>519</v>
      </c>
      <c r="E748" t="str">
        <f>VLOOKUP(A748,Municipios!$B$2:$B$223,1,FALSE)</f>
        <v>Alicante/Alacant</v>
      </c>
    </row>
    <row r="749" spans="1:5" x14ac:dyDescent="0.2">
      <c r="A749" t="s">
        <v>1742</v>
      </c>
      <c r="B749" t="s">
        <v>98</v>
      </c>
      <c r="C749" s="19" t="str">
        <f t="shared" si="11"/>
        <v>Alicante/Alacant-hasta-Cuenca</v>
      </c>
      <c r="D749">
        <v>307</v>
      </c>
      <c r="E749" t="str">
        <f>VLOOKUP(A749,Municipios!$B$2:$B$223,1,FALSE)</f>
        <v>Alicante/Alacant</v>
      </c>
    </row>
    <row r="750" spans="1:5" x14ac:dyDescent="0.2">
      <c r="A750" t="s">
        <v>1742</v>
      </c>
      <c r="B750" t="s">
        <v>207</v>
      </c>
      <c r="C750" s="19" t="str">
        <f t="shared" si="11"/>
        <v>Alicante/Alacant-hasta-Girona</v>
      </c>
      <c r="D750">
        <v>629</v>
      </c>
      <c r="E750" t="str">
        <f>VLOOKUP(A750,Municipios!$B$2:$B$223,1,FALSE)</f>
        <v>Alicante/Alacant</v>
      </c>
    </row>
    <row r="751" spans="1:5" x14ac:dyDescent="0.2">
      <c r="A751" t="s">
        <v>1742</v>
      </c>
      <c r="B751" t="s">
        <v>630</v>
      </c>
      <c r="C751" s="19" t="str">
        <f t="shared" si="11"/>
        <v>Alicante/Alacant-hasta-Granada</v>
      </c>
      <c r="D751">
        <v>472</v>
      </c>
      <c r="E751" t="str">
        <f>VLOOKUP(A751,Municipios!$B$2:$B$223,1,FALSE)</f>
        <v>Alicante/Alacant</v>
      </c>
    </row>
    <row r="752" spans="1:5" x14ac:dyDescent="0.2">
      <c r="A752" t="s">
        <v>1742</v>
      </c>
      <c r="B752" t="s">
        <v>208</v>
      </c>
      <c r="C752" s="19" t="str">
        <f t="shared" si="11"/>
        <v>Alicante/Alacant-hasta-Guadalajara</v>
      </c>
      <c r="D752">
        <v>469</v>
      </c>
      <c r="E752" t="str">
        <f>VLOOKUP(A752,Municipios!$B$2:$B$223,1,FALSE)</f>
        <v>Alicante/Alacant</v>
      </c>
    </row>
    <row r="753" spans="1:5" x14ac:dyDescent="0.2">
      <c r="A753" t="s">
        <v>1742</v>
      </c>
      <c r="B753" t="s">
        <v>1800</v>
      </c>
      <c r="C753" s="19" t="str">
        <f t="shared" si="11"/>
        <v>Alicante/Alacant-hasta-Huelva</v>
      </c>
      <c r="D753">
        <v>474</v>
      </c>
      <c r="E753" t="str">
        <f>VLOOKUP(A753,Municipios!$B$2:$B$223,1,FALSE)</f>
        <v>Alicante/Alacant</v>
      </c>
    </row>
    <row r="754" spans="1:5" x14ac:dyDescent="0.2">
      <c r="A754" t="s">
        <v>1742</v>
      </c>
      <c r="B754" t="s">
        <v>489</v>
      </c>
      <c r="C754" s="19" t="str">
        <f t="shared" si="11"/>
        <v>Alicante/Alacant-hasta-Málaga</v>
      </c>
      <c r="D754">
        <v>499</v>
      </c>
      <c r="E754" t="str">
        <f>VLOOKUP(A754,Municipios!$B$2:$B$223,1,FALSE)</f>
        <v>Alicante/Alacant</v>
      </c>
    </row>
    <row r="755" spans="1:5" x14ac:dyDescent="0.2">
      <c r="A755" t="s">
        <v>1742</v>
      </c>
      <c r="B755" t="s">
        <v>25</v>
      </c>
      <c r="C755" s="19" t="str">
        <f t="shared" si="11"/>
        <v>Alicante/Alacant-hasta-Ciudad Real</v>
      </c>
      <c r="D755">
        <v>373</v>
      </c>
      <c r="E755" t="str">
        <f>VLOOKUP(A755,Municipios!$B$2:$B$223,1,FALSE)</f>
        <v>Alicante/Alacant</v>
      </c>
    </row>
    <row r="756" spans="1:5" x14ac:dyDescent="0.2">
      <c r="A756" t="s">
        <v>1742</v>
      </c>
      <c r="B756" t="s">
        <v>497</v>
      </c>
      <c r="C756" s="19" t="str">
        <f t="shared" si="11"/>
        <v>Alicante/Alacant-hasta-Huesca</v>
      </c>
      <c r="D756">
        <v>603</v>
      </c>
      <c r="E756" t="str">
        <f>VLOOKUP(A756,Municipios!$B$2:$B$223,1,FALSE)</f>
        <v>Alicante/Alacant</v>
      </c>
    </row>
    <row r="757" spans="1:5" x14ac:dyDescent="0.2">
      <c r="A757" t="s">
        <v>1742</v>
      </c>
      <c r="B757" t="s">
        <v>490</v>
      </c>
      <c r="C757" s="19" t="str">
        <f t="shared" si="11"/>
        <v>Alicante/Alacant-hasta-Murcia</v>
      </c>
      <c r="D757">
        <v>69</v>
      </c>
      <c r="E757" t="str">
        <f>VLOOKUP(A757,Municipios!$B$2:$B$223,1,FALSE)</f>
        <v>Alicante/Alacant</v>
      </c>
    </row>
    <row r="758" spans="1:5" x14ac:dyDescent="0.2">
      <c r="A758" t="s">
        <v>1742</v>
      </c>
      <c r="B758" t="s">
        <v>492</v>
      </c>
      <c r="C758" s="19" t="str">
        <f t="shared" si="11"/>
        <v>Alicante/Alacant-hasta-Ourense</v>
      </c>
      <c r="D758">
        <v>926</v>
      </c>
      <c r="E758" t="str">
        <f>VLOOKUP(A758,Municipios!$B$2:$B$223,1,FALSE)</f>
        <v>Alicante/Alacant</v>
      </c>
    </row>
    <row r="759" spans="1:5" x14ac:dyDescent="0.2">
      <c r="A759" t="s">
        <v>1742</v>
      </c>
      <c r="B759" t="s">
        <v>487</v>
      </c>
      <c r="C759" s="19" t="str">
        <f t="shared" si="11"/>
        <v>Alicante/Alacant-hasta-Madrid</v>
      </c>
      <c r="D759">
        <v>417</v>
      </c>
      <c r="E759" t="str">
        <f>VLOOKUP(A759,Municipios!$B$2:$B$223,1,FALSE)</f>
        <v>Alicante/Alacant</v>
      </c>
    </row>
    <row r="760" spans="1:5" x14ac:dyDescent="0.2">
      <c r="A760" t="s">
        <v>1742</v>
      </c>
      <c r="B760" t="s">
        <v>211</v>
      </c>
      <c r="C760" s="19" t="str">
        <f t="shared" si="11"/>
        <v>Alicante/Alacant-hasta-Lleida</v>
      </c>
      <c r="D760">
        <v>576</v>
      </c>
      <c r="E760" t="str">
        <f>VLOOKUP(A760,Municipios!$B$2:$B$223,1,FALSE)</f>
        <v>Alicante/Alacant</v>
      </c>
    </row>
    <row r="761" spans="1:5" x14ac:dyDescent="0.2">
      <c r="A761" t="s">
        <v>1742</v>
      </c>
      <c r="B761" t="s">
        <v>486</v>
      </c>
      <c r="C761" s="19" t="str">
        <f t="shared" si="11"/>
        <v>Alicante/Alacant-hasta-Lugo</v>
      </c>
      <c r="D761">
        <v>938</v>
      </c>
      <c r="E761" t="str">
        <f>VLOOKUP(A761,Municipios!$B$2:$B$223,1,FALSE)</f>
        <v>Alicante/Alacant</v>
      </c>
    </row>
    <row r="762" spans="1:5" x14ac:dyDescent="0.2">
      <c r="A762" t="s">
        <v>1742</v>
      </c>
      <c r="B762" t="s">
        <v>390</v>
      </c>
      <c r="C762" s="19" t="str">
        <f t="shared" si="11"/>
        <v>Alicante/Alacant-hasta-Logroño</v>
      </c>
      <c r="D762">
        <v>698</v>
      </c>
      <c r="E762" t="str">
        <f>VLOOKUP(A762,Municipios!$B$2:$B$223,1,FALSE)</f>
        <v>Alicante/Alacant</v>
      </c>
    </row>
    <row r="763" spans="1:5" x14ac:dyDescent="0.2">
      <c r="A763" t="s">
        <v>1742</v>
      </c>
      <c r="B763" t="s">
        <v>210</v>
      </c>
      <c r="C763" s="19" t="str">
        <f t="shared" si="11"/>
        <v>Alicante/Alacant-hasta-León</v>
      </c>
      <c r="D763">
        <v>780</v>
      </c>
      <c r="E763" t="str">
        <f>VLOOKUP(A763,Municipios!$B$2:$B$223,1,FALSE)</f>
        <v>Alicante/Alacant</v>
      </c>
    </row>
    <row r="764" spans="1:5" x14ac:dyDescent="0.2">
      <c r="A764" t="s">
        <v>1742</v>
      </c>
      <c r="B764" t="s">
        <v>500</v>
      </c>
      <c r="C764" s="19" t="str">
        <f t="shared" si="11"/>
        <v>Alicante/Alacant-hasta-Jaén</v>
      </c>
      <c r="D764">
        <v>455</v>
      </c>
      <c r="E764" t="str">
        <f>VLOOKUP(A764,Municipios!$B$2:$B$223,1,FALSE)</f>
        <v>Alicante/Alacant</v>
      </c>
    </row>
    <row r="765" spans="1:5" x14ac:dyDescent="0.2">
      <c r="A765" t="s">
        <v>1742</v>
      </c>
      <c r="B765" t="s">
        <v>1743</v>
      </c>
      <c r="C765" s="19" t="str">
        <f t="shared" si="11"/>
        <v>Alicante/Alacant-hasta-Almería</v>
      </c>
      <c r="D765">
        <v>281</v>
      </c>
      <c r="E765" t="str">
        <f>VLOOKUP(A765,Municipios!$B$2:$B$223,1,FALSE)</f>
        <v>Alicante/Alacant</v>
      </c>
    </row>
    <row r="766" spans="1:5" x14ac:dyDescent="0.2">
      <c r="A766" t="s">
        <v>497</v>
      </c>
      <c r="B766" t="s">
        <v>1799</v>
      </c>
      <c r="C766" s="19" t="str">
        <f t="shared" si="11"/>
        <v>Huesca-hasta-Donostia-San Sebastián</v>
      </c>
      <c r="D766">
        <v>269</v>
      </c>
      <c r="E766" t="str">
        <f>VLOOKUP(A766,Municipios!$B$2:$B$223,1,FALSE)</f>
        <v>Huesca</v>
      </c>
    </row>
    <row r="767" spans="1:5" x14ac:dyDescent="0.2">
      <c r="A767" t="s">
        <v>497</v>
      </c>
      <c r="B767" t="s">
        <v>504</v>
      </c>
      <c r="C767" s="19" t="str">
        <f t="shared" ref="C767:C830" si="12">CONCATENATE(A767,"-hasta-",B767)</f>
        <v>Huesca-hasta-Teruel</v>
      </c>
      <c r="D767">
        <v>256</v>
      </c>
      <c r="E767" t="str">
        <f>VLOOKUP(A767,Municipios!$B$2:$B$223,1,FALSE)</f>
        <v>Huesca</v>
      </c>
    </row>
    <row r="768" spans="1:5" x14ac:dyDescent="0.2">
      <c r="A768" t="s">
        <v>497</v>
      </c>
      <c r="B768" t="s">
        <v>499</v>
      </c>
      <c r="C768" s="19" t="str">
        <f t="shared" si="12"/>
        <v>Huesca-hasta-Segovia</v>
      </c>
      <c r="D768">
        <v>421</v>
      </c>
      <c r="E768" t="str">
        <f>VLOOKUP(A768,Municipios!$B$2:$B$223,1,FALSE)</f>
        <v>Huesca</v>
      </c>
    </row>
    <row r="769" spans="1:5" x14ac:dyDescent="0.2">
      <c r="A769" t="s">
        <v>497</v>
      </c>
      <c r="B769" t="s">
        <v>501</v>
      </c>
      <c r="C769" s="19" t="str">
        <f t="shared" si="12"/>
        <v>Huesca-hasta-Sevilla</v>
      </c>
      <c r="D769">
        <v>917</v>
      </c>
      <c r="E769" t="str">
        <f>VLOOKUP(A769,Municipios!$B$2:$B$223,1,FALSE)</f>
        <v>Huesca</v>
      </c>
    </row>
    <row r="770" spans="1:5" x14ac:dyDescent="0.2">
      <c r="A770" t="s">
        <v>497</v>
      </c>
      <c r="B770" t="s">
        <v>502</v>
      </c>
      <c r="C770" s="19" t="str">
        <f t="shared" si="12"/>
        <v>Huesca-hasta-Soria</v>
      </c>
      <c r="D770">
        <v>230</v>
      </c>
      <c r="E770" t="str">
        <f>VLOOKUP(A770,Municipios!$B$2:$B$223,1,FALSE)</f>
        <v>Huesca</v>
      </c>
    </row>
    <row r="771" spans="1:5" x14ac:dyDescent="0.2">
      <c r="A771" t="s">
        <v>497</v>
      </c>
      <c r="B771" t="s">
        <v>503</v>
      </c>
      <c r="C771" s="19" t="str">
        <f t="shared" si="12"/>
        <v>Huesca-hasta-Tarragona</v>
      </c>
      <c r="D771">
        <v>216</v>
      </c>
      <c r="E771" t="str">
        <f>VLOOKUP(A771,Municipios!$B$2:$B$223,1,FALSE)</f>
        <v>Huesca</v>
      </c>
    </row>
    <row r="772" spans="1:5" x14ac:dyDescent="0.2">
      <c r="A772" t="s">
        <v>497</v>
      </c>
      <c r="B772" t="s">
        <v>488</v>
      </c>
      <c r="C772" s="19" t="str">
        <f t="shared" si="12"/>
        <v>Huesca-hasta-Toledo</v>
      </c>
      <c r="D772">
        <v>458</v>
      </c>
      <c r="E772" t="str">
        <f>VLOOKUP(A772,Municipios!$B$2:$B$223,1,FALSE)</f>
        <v>Huesca</v>
      </c>
    </row>
    <row r="773" spans="1:5" x14ac:dyDescent="0.2">
      <c r="A773" t="s">
        <v>497</v>
      </c>
      <c r="B773" t="s">
        <v>527</v>
      </c>
      <c r="C773" s="19" t="str">
        <f t="shared" si="12"/>
        <v>Huesca-hasta-Valencia</v>
      </c>
      <c r="D773">
        <v>453</v>
      </c>
      <c r="E773" t="str">
        <f>VLOOKUP(A773,Municipios!$B$2:$B$223,1,FALSE)</f>
        <v>Huesca</v>
      </c>
    </row>
    <row r="774" spans="1:5" x14ac:dyDescent="0.2">
      <c r="A774" t="s">
        <v>497</v>
      </c>
      <c r="B774" t="s">
        <v>528</v>
      </c>
      <c r="C774" s="19" t="str">
        <f t="shared" si="12"/>
        <v>Huesca-hasta-Valladolid</v>
      </c>
      <c r="D774">
        <v>510</v>
      </c>
      <c r="E774" t="str">
        <f>VLOOKUP(A774,Municipios!$B$2:$B$223,1,FALSE)</f>
        <v>Huesca</v>
      </c>
    </row>
    <row r="775" spans="1:5" x14ac:dyDescent="0.2">
      <c r="A775" t="s">
        <v>497</v>
      </c>
      <c r="B775" t="s">
        <v>530</v>
      </c>
      <c r="C775" s="19" t="str">
        <f t="shared" si="12"/>
        <v>Huesca-hasta-Zamora</v>
      </c>
      <c r="D775">
        <v>532</v>
      </c>
      <c r="E775" t="str">
        <f>VLOOKUP(A775,Municipios!$B$2:$B$223,1,FALSE)</f>
        <v>Huesca</v>
      </c>
    </row>
    <row r="776" spans="1:5" x14ac:dyDescent="0.2">
      <c r="A776" t="s">
        <v>497</v>
      </c>
      <c r="B776" t="s">
        <v>531</v>
      </c>
      <c r="C776" s="19" t="str">
        <f t="shared" si="12"/>
        <v>Huesca-hasta-Zaragoza</v>
      </c>
      <c r="D776">
        <v>70</v>
      </c>
      <c r="E776" t="str">
        <f>VLOOKUP(A776,Municipios!$B$2:$B$223,1,FALSE)</f>
        <v>Huesca</v>
      </c>
    </row>
    <row r="777" spans="1:5" x14ac:dyDescent="0.2">
      <c r="A777" t="s">
        <v>497</v>
      </c>
      <c r="B777" t="s">
        <v>489</v>
      </c>
      <c r="C777" s="19" t="str">
        <f t="shared" si="12"/>
        <v>Huesca-hasta-Málaga</v>
      </c>
      <c r="D777">
        <v>938</v>
      </c>
      <c r="E777" t="str">
        <f>VLOOKUP(A777,Municipios!$B$2:$B$223,1,FALSE)</f>
        <v>Huesca</v>
      </c>
    </row>
    <row r="778" spans="1:5" x14ac:dyDescent="0.2">
      <c r="A778" t="s">
        <v>497</v>
      </c>
      <c r="B778" t="s">
        <v>496</v>
      </c>
      <c r="C778" s="19" t="str">
        <f t="shared" si="12"/>
        <v>Huesca-hasta-Salamanca</v>
      </c>
      <c r="D778">
        <v>630</v>
      </c>
      <c r="E778" t="str">
        <f>VLOOKUP(A778,Municipios!$B$2:$B$223,1,FALSE)</f>
        <v>Huesca</v>
      </c>
    </row>
    <row r="779" spans="1:5" x14ac:dyDescent="0.2">
      <c r="A779" t="s">
        <v>497</v>
      </c>
      <c r="B779" t="s">
        <v>42</v>
      </c>
      <c r="C779" s="19" t="str">
        <f t="shared" si="12"/>
        <v>Huesca-hasta-Vitoria/Gasteiz</v>
      </c>
      <c r="D779">
        <v>269</v>
      </c>
      <c r="E779" t="str">
        <f>VLOOKUP(A779,Municipios!$B$2:$B$223,1,FALSE)</f>
        <v>Huesca</v>
      </c>
    </row>
    <row r="780" spans="1:5" x14ac:dyDescent="0.2">
      <c r="A780" t="s">
        <v>497</v>
      </c>
      <c r="B780" t="s">
        <v>211</v>
      </c>
      <c r="C780" s="19" t="str">
        <f t="shared" si="12"/>
        <v>Huesca-hasta-Lleida</v>
      </c>
      <c r="D780">
        <v>119</v>
      </c>
      <c r="E780" t="str">
        <f>VLOOKUP(A780,Municipios!$B$2:$B$223,1,FALSE)</f>
        <v>Huesca</v>
      </c>
    </row>
    <row r="781" spans="1:5" x14ac:dyDescent="0.2">
      <c r="A781" t="s">
        <v>497</v>
      </c>
      <c r="B781" t="s">
        <v>498</v>
      </c>
      <c r="C781" s="19" t="str">
        <f t="shared" si="12"/>
        <v>Huesca-hasta-Santander</v>
      </c>
      <c r="D781">
        <v>539</v>
      </c>
      <c r="E781" t="str">
        <f>VLOOKUP(A781,Municipios!$B$2:$B$223,1,FALSE)</f>
        <v>Huesca</v>
      </c>
    </row>
    <row r="782" spans="1:5" x14ac:dyDescent="0.2">
      <c r="A782" t="s">
        <v>497</v>
      </c>
      <c r="B782" t="s">
        <v>210</v>
      </c>
      <c r="C782" s="19" t="str">
        <f t="shared" si="12"/>
        <v>Huesca-hasta-León</v>
      </c>
      <c r="D782">
        <v>575</v>
      </c>
      <c r="E782" t="str">
        <f>VLOOKUP(A782,Municipios!$B$2:$B$223,1,FALSE)</f>
        <v>Huesca</v>
      </c>
    </row>
    <row r="783" spans="1:5" x14ac:dyDescent="0.2">
      <c r="A783" t="s">
        <v>497</v>
      </c>
      <c r="B783" t="s">
        <v>495</v>
      </c>
      <c r="C783" s="19" t="str">
        <f t="shared" si="12"/>
        <v>Huesca-hasta-Pontevedra</v>
      </c>
      <c r="D783">
        <v>818</v>
      </c>
      <c r="E783" t="str">
        <f>VLOOKUP(A783,Municipios!$B$2:$B$223,1,FALSE)</f>
        <v>Huesca</v>
      </c>
    </row>
    <row r="784" spans="1:5" x14ac:dyDescent="0.2">
      <c r="A784" t="s">
        <v>497</v>
      </c>
      <c r="B784" t="s">
        <v>486</v>
      </c>
      <c r="C784" s="19" t="str">
        <f t="shared" si="12"/>
        <v>Huesca-hasta-Lugo</v>
      </c>
      <c r="D784">
        <v>796</v>
      </c>
      <c r="E784" t="str">
        <f>VLOOKUP(A784,Municipios!$B$2:$B$223,1,FALSE)</f>
        <v>Huesca</v>
      </c>
    </row>
    <row r="785" spans="1:5" x14ac:dyDescent="0.2">
      <c r="A785" t="s">
        <v>497</v>
      </c>
      <c r="B785" t="s">
        <v>500</v>
      </c>
      <c r="C785" s="19" t="str">
        <f t="shared" si="12"/>
        <v>Huesca-hasta-Jaén</v>
      </c>
      <c r="D785">
        <v>715</v>
      </c>
      <c r="E785" t="str">
        <f>VLOOKUP(A785,Municipios!$B$2:$B$223,1,FALSE)</f>
        <v>Huesca</v>
      </c>
    </row>
    <row r="786" spans="1:5" x14ac:dyDescent="0.2">
      <c r="A786" t="s">
        <v>497</v>
      </c>
      <c r="B786" t="s">
        <v>487</v>
      </c>
      <c r="C786" s="19" t="str">
        <f t="shared" si="12"/>
        <v>Huesca-hasta-Madrid</v>
      </c>
      <c r="D786">
        <v>382</v>
      </c>
      <c r="E786" t="str">
        <f>VLOOKUP(A786,Municipios!$B$2:$B$223,1,FALSE)</f>
        <v>Huesca</v>
      </c>
    </row>
    <row r="787" spans="1:5" x14ac:dyDescent="0.2">
      <c r="A787" t="s">
        <v>497</v>
      </c>
      <c r="B787" t="s">
        <v>490</v>
      </c>
      <c r="C787" s="19" t="str">
        <f t="shared" si="12"/>
        <v>Huesca-hasta-Murcia</v>
      </c>
      <c r="D787">
        <v>622</v>
      </c>
      <c r="E787" t="str">
        <f>VLOOKUP(A787,Municipios!$B$2:$B$223,1,FALSE)</f>
        <v>Huesca</v>
      </c>
    </row>
    <row r="788" spans="1:5" x14ac:dyDescent="0.2">
      <c r="A788" t="s">
        <v>497</v>
      </c>
      <c r="B788" t="s">
        <v>492</v>
      </c>
      <c r="C788" s="19" t="str">
        <f t="shared" si="12"/>
        <v>Huesca-hasta-Ourense</v>
      </c>
      <c r="D788">
        <v>724</v>
      </c>
      <c r="E788" t="str">
        <f>VLOOKUP(A788,Municipios!$B$2:$B$223,1,FALSE)</f>
        <v>Huesca</v>
      </c>
    </row>
    <row r="789" spans="1:5" x14ac:dyDescent="0.2">
      <c r="A789" t="s">
        <v>497</v>
      </c>
      <c r="B789" t="s">
        <v>493</v>
      </c>
      <c r="C789" s="19" t="str">
        <f t="shared" si="12"/>
        <v>Huesca-hasta-Oviedo</v>
      </c>
      <c r="D789">
        <v>693</v>
      </c>
      <c r="E789" t="str">
        <f>VLOOKUP(A789,Municipios!$B$2:$B$223,1,FALSE)</f>
        <v>Huesca</v>
      </c>
    </row>
    <row r="790" spans="1:5" x14ac:dyDescent="0.2">
      <c r="A790" t="s">
        <v>497</v>
      </c>
      <c r="B790" t="s">
        <v>494</v>
      </c>
      <c r="C790" s="19" t="str">
        <f t="shared" si="12"/>
        <v>Huesca-hasta-Palencia</v>
      </c>
      <c r="D790">
        <v>489</v>
      </c>
      <c r="E790" t="str">
        <f>VLOOKUP(A790,Municipios!$B$2:$B$223,1,FALSE)</f>
        <v>Huesca</v>
      </c>
    </row>
    <row r="791" spans="1:5" x14ac:dyDescent="0.2">
      <c r="A791" t="s">
        <v>497</v>
      </c>
      <c r="B791" t="s">
        <v>491</v>
      </c>
      <c r="C791" s="19" t="str">
        <f t="shared" si="12"/>
        <v>Huesca-hasta-Pamplona/Iruña</v>
      </c>
      <c r="D791">
        <v>179</v>
      </c>
      <c r="E791" t="str">
        <f>VLOOKUP(A791,Municipios!$B$2:$B$223,1,FALSE)</f>
        <v>Huesca</v>
      </c>
    </row>
    <row r="792" spans="1:5" x14ac:dyDescent="0.2">
      <c r="A792" t="s">
        <v>497</v>
      </c>
      <c r="B792" t="s">
        <v>390</v>
      </c>
      <c r="C792" s="19" t="str">
        <f t="shared" si="12"/>
        <v>Huesca-hasta-Logroño</v>
      </c>
      <c r="D792">
        <v>241</v>
      </c>
      <c r="E792" t="str">
        <f>VLOOKUP(A792,Municipios!$B$2:$B$223,1,FALSE)</f>
        <v>Huesca</v>
      </c>
    </row>
    <row r="793" spans="1:5" x14ac:dyDescent="0.2">
      <c r="A793" t="s">
        <v>500</v>
      </c>
      <c r="B793" t="s">
        <v>499</v>
      </c>
      <c r="C793" s="19" t="str">
        <f t="shared" si="12"/>
        <v>Jaén-hasta-Segovia</v>
      </c>
      <c r="D793">
        <v>430</v>
      </c>
      <c r="E793" t="str">
        <f>VLOOKUP(A793,Municipios!$B$2:$B$223,1,FALSE)</f>
        <v>Jaén</v>
      </c>
    </row>
    <row r="794" spans="1:5" x14ac:dyDescent="0.2">
      <c r="A794" t="s">
        <v>500</v>
      </c>
      <c r="B794" t="s">
        <v>501</v>
      </c>
      <c r="C794" s="19" t="str">
        <f t="shared" si="12"/>
        <v>Jaén-hasta-Sevilla</v>
      </c>
      <c r="D794">
        <v>272</v>
      </c>
      <c r="E794" t="str">
        <f>VLOOKUP(A794,Municipios!$B$2:$B$223,1,FALSE)</f>
        <v>Jaén</v>
      </c>
    </row>
    <row r="795" spans="1:5" x14ac:dyDescent="0.2">
      <c r="A795" t="s">
        <v>500</v>
      </c>
      <c r="B795" t="s">
        <v>502</v>
      </c>
      <c r="C795" s="19" t="str">
        <f t="shared" si="12"/>
        <v>Jaén-hasta-Soria</v>
      </c>
      <c r="D795">
        <v>554</v>
      </c>
      <c r="E795" t="str">
        <f>VLOOKUP(A795,Municipios!$B$2:$B$223,1,FALSE)</f>
        <v>Jaén</v>
      </c>
    </row>
    <row r="796" spans="1:5" x14ac:dyDescent="0.2">
      <c r="A796" t="s">
        <v>500</v>
      </c>
      <c r="B796" t="s">
        <v>503</v>
      </c>
      <c r="C796" s="19" t="str">
        <f t="shared" si="12"/>
        <v>Jaén-hasta-Tarragona</v>
      </c>
      <c r="D796">
        <v>739</v>
      </c>
      <c r="E796" t="str">
        <f>VLOOKUP(A796,Municipios!$B$2:$B$223,1,FALSE)</f>
        <v>Jaén</v>
      </c>
    </row>
    <row r="797" spans="1:5" x14ac:dyDescent="0.2">
      <c r="A797" t="s">
        <v>500</v>
      </c>
      <c r="B797" t="s">
        <v>504</v>
      </c>
      <c r="C797" s="19" t="str">
        <f t="shared" si="12"/>
        <v>Jaén-hasta-Teruel</v>
      </c>
      <c r="D797">
        <v>543</v>
      </c>
      <c r="E797" t="str">
        <f>VLOOKUP(A797,Municipios!$B$2:$B$223,1,FALSE)</f>
        <v>Jaén</v>
      </c>
    </row>
    <row r="798" spans="1:5" x14ac:dyDescent="0.2">
      <c r="A798" t="s">
        <v>500</v>
      </c>
      <c r="B798" t="s">
        <v>488</v>
      </c>
      <c r="C798" s="19" t="str">
        <f t="shared" si="12"/>
        <v>Jaén-hasta-Toledo</v>
      </c>
      <c r="D798">
        <v>316</v>
      </c>
      <c r="E798" t="str">
        <f>VLOOKUP(A798,Municipios!$B$2:$B$223,1,FALSE)</f>
        <v>Jaén</v>
      </c>
    </row>
    <row r="799" spans="1:5" x14ac:dyDescent="0.2">
      <c r="A799" t="s">
        <v>500</v>
      </c>
      <c r="B799" t="s">
        <v>527</v>
      </c>
      <c r="C799" s="19" t="str">
        <f t="shared" si="12"/>
        <v>Jaén-hasta-Valencia</v>
      </c>
      <c r="D799">
        <v>484</v>
      </c>
      <c r="E799" t="str">
        <f>VLOOKUP(A799,Municipios!$B$2:$B$223,1,FALSE)</f>
        <v>Jaén</v>
      </c>
    </row>
    <row r="800" spans="1:5" x14ac:dyDescent="0.2">
      <c r="A800" t="s">
        <v>500</v>
      </c>
      <c r="B800" t="s">
        <v>528</v>
      </c>
      <c r="C800" s="19" t="str">
        <f t="shared" si="12"/>
        <v>Jaén-hasta-Valladolid</v>
      </c>
      <c r="D800">
        <v>550</v>
      </c>
      <c r="E800" t="str">
        <f>VLOOKUP(A800,Municipios!$B$2:$B$223,1,FALSE)</f>
        <v>Jaén</v>
      </c>
    </row>
    <row r="801" spans="1:5" x14ac:dyDescent="0.2">
      <c r="A801" t="s">
        <v>500</v>
      </c>
      <c r="B801" t="s">
        <v>498</v>
      </c>
      <c r="C801" s="19" t="str">
        <f t="shared" si="12"/>
        <v>Jaén-hasta-Santander</v>
      </c>
      <c r="D801">
        <v>721</v>
      </c>
      <c r="E801" t="str">
        <f>VLOOKUP(A801,Municipios!$B$2:$B$223,1,FALSE)</f>
        <v>Jaén</v>
      </c>
    </row>
    <row r="802" spans="1:5" x14ac:dyDescent="0.2">
      <c r="A802" t="s">
        <v>500</v>
      </c>
      <c r="B802" t="s">
        <v>530</v>
      </c>
      <c r="C802" s="19" t="str">
        <f t="shared" si="12"/>
        <v>Jaén-hasta-Zamora</v>
      </c>
      <c r="D802">
        <v>589</v>
      </c>
      <c r="E802" t="str">
        <f>VLOOKUP(A802,Municipios!$B$2:$B$223,1,FALSE)</f>
        <v>Jaén</v>
      </c>
    </row>
    <row r="803" spans="1:5" x14ac:dyDescent="0.2">
      <c r="A803" t="s">
        <v>500</v>
      </c>
      <c r="B803" t="s">
        <v>489</v>
      </c>
      <c r="C803" s="19" t="str">
        <f t="shared" si="12"/>
        <v>Jaén-hasta-Málaga</v>
      </c>
      <c r="D803">
        <v>231</v>
      </c>
      <c r="E803" t="str">
        <f>VLOOKUP(A803,Municipios!$B$2:$B$223,1,FALSE)</f>
        <v>Jaén</v>
      </c>
    </row>
    <row r="804" spans="1:5" x14ac:dyDescent="0.2">
      <c r="A804" t="s">
        <v>500</v>
      </c>
      <c r="B804" t="s">
        <v>42</v>
      </c>
      <c r="C804" s="19" t="str">
        <f t="shared" si="12"/>
        <v>Jaén-hasta-Vitoria/Gasteiz</v>
      </c>
      <c r="D804">
        <v>678</v>
      </c>
      <c r="E804" t="str">
        <f>VLOOKUP(A804,Municipios!$B$2:$B$223,1,FALSE)</f>
        <v>Jaén</v>
      </c>
    </row>
    <row r="805" spans="1:5" x14ac:dyDescent="0.2">
      <c r="A805" t="s">
        <v>500</v>
      </c>
      <c r="B805" t="s">
        <v>1799</v>
      </c>
      <c r="C805" s="19" t="str">
        <f t="shared" si="12"/>
        <v>Jaén-hasta-Donostia-San Sebastián</v>
      </c>
      <c r="D805">
        <v>795</v>
      </c>
      <c r="E805" t="str">
        <f>VLOOKUP(A805,Municipios!$B$2:$B$223,1,FALSE)</f>
        <v>Jaén</v>
      </c>
    </row>
    <row r="806" spans="1:5" x14ac:dyDescent="0.2">
      <c r="A806" t="s">
        <v>500</v>
      </c>
      <c r="B806" t="s">
        <v>496</v>
      </c>
      <c r="C806" s="19" t="str">
        <f t="shared" si="12"/>
        <v>Jaén-hasta-Salamanca</v>
      </c>
      <c r="D806">
        <v>543</v>
      </c>
      <c r="E806" t="str">
        <f>VLOOKUP(A806,Municipios!$B$2:$B$223,1,FALSE)</f>
        <v>Jaén</v>
      </c>
    </row>
    <row r="807" spans="1:5" x14ac:dyDescent="0.2">
      <c r="A807" t="s">
        <v>500</v>
      </c>
      <c r="B807" t="s">
        <v>495</v>
      </c>
      <c r="C807" s="19" t="str">
        <f t="shared" si="12"/>
        <v>Jaén-hasta-Pontevedra</v>
      </c>
      <c r="D807">
        <v>936</v>
      </c>
      <c r="E807" t="str">
        <f>VLOOKUP(A807,Municipios!$B$2:$B$223,1,FALSE)</f>
        <v>Jaén</v>
      </c>
    </row>
    <row r="808" spans="1:5" x14ac:dyDescent="0.2">
      <c r="A808" t="s">
        <v>500</v>
      </c>
      <c r="B808" t="s">
        <v>491</v>
      </c>
      <c r="C808" s="19" t="str">
        <f t="shared" si="12"/>
        <v>Jaén-hasta-Pamplona/Iruña</v>
      </c>
      <c r="D808">
        <v>751</v>
      </c>
      <c r="E808" t="str">
        <f>VLOOKUP(A808,Municipios!$B$2:$B$223,1,FALSE)</f>
        <v>Jaén</v>
      </c>
    </row>
    <row r="809" spans="1:5" x14ac:dyDescent="0.2">
      <c r="A809" t="s">
        <v>500</v>
      </c>
      <c r="B809" t="s">
        <v>494</v>
      </c>
      <c r="C809" s="19" t="str">
        <f t="shared" si="12"/>
        <v>Jaén-hasta-Palencia</v>
      </c>
      <c r="D809">
        <v>600</v>
      </c>
      <c r="E809" t="str">
        <f>VLOOKUP(A809,Municipios!$B$2:$B$223,1,FALSE)</f>
        <v>Jaén</v>
      </c>
    </row>
    <row r="810" spans="1:5" x14ac:dyDescent="0.2">
      <c r="A810" t="s">
        <v>500</v>
      </c>
      <c r="B810" t="s">
        <v>492</v>
      </c>
      <c r="C810" s="19" t="str">
        <f t="shared" si="12"/>
        <v>Jaén-hasta-Ourense</v>
      </c>
      <c r="D810">
        <v>831</v>
      </c>
      <c r="E810" t="str">
        <f>VLOOKUP(A810,Municipios!$B$2:$B$223,1,FALSE)</f>
        <v>Jaén</v>
      </c>
    </row>
    <row r="811" spans="1:5" x14ac:dyDescent="0.2">
      <c r="A811" t="s">
        <v>500</v>
      </c>
      <c r="B811" t="s">
        <v>487</v>
      </c>
      <c r="C811" s="19" t="str">
        <f t="shared" si="12"/>
        <v>Jaén-hasta-Madrid</v>
      </c>
      <c r="D811">
        <v>327</v>
      </c>
      <c r="E811" t="str">
        <f>VLOOKUP(A811,Municipios!$B$2:$B$223,1,FALSE)</f>
        <v>Jaén</v>
      </c>
    </row>
    <row r="812" spans="1:5" x14ac:dyDescent="0.2">
      <c r="A812" t="s">
        <v>500</v>
      </c>
      <c r="B812" t="s">
        <v>211</v>
      </c>
      <c r="C812" s="19" t="str">
        <f t="shared" si="12"/>
        <v>Jaén-hasta-Lleida</v>
      </c>
      <c r="D812">
        <v>806</v>
      </c>
      <c r="E812" t="str">
        <f>VLOOKUP(A812,Municipios!$B$2:$B$223,1,FALSE)</f>
        <v>Jaén</v>
      </c>
    </row>
    <row r="813" spans="1:5" x14ac:dyDescent="0.2">
      <c r="A813" t="s">
        <v>500</v>
      </c>
      <c r="B813" t="s">
        <v>486</v>
      </c>
      <c r="C813" s="19" t="str">
        <f t="shared" si="12"/>
        <v>Jaén-hasta-Lugo</v>
      </c>
      <c r="D813">
        <v>843</v>
      </c>
      <c r="E813" t="str">
        <f>VLOOKUP(A813,Municipios!$B$2:$B$223,1,FALSE)</f>
        <v>Jaén</v>
      </c>
    </row>
    <row r="814" spans="1:5" x14ac:dyDescent="0.2">
      <c r="A814" t="s">
        <v>500</v>
      </c>
      <c r="B814" t="s">
        <v>390</v>
      </c>
      <c r="C814" s="19" t="str">
        <f t="shared" si="12"/>
        <v>Jaén-hasta-Logroño</v>
      </c>
      <c r="D814">
        <v>712</v>
      </c>
      <c r="E814" t="str">
        <f>VLOOKUP(A814,Municipios!$B$2:$B$223,1,FALSE)</f>
        <v>Jaén</v>
      </c>
    </row>
    <row r="815" spans="1:5" x14ac:dyDescent="0.2">
      <c r="A815" t="s">
        <v>500</v>
      </c>
      <c r="B815" t="s">
        <v>210</v>
      </c>
      <c r="C815" s="19" t="str">
        <f t="shared" si="12"/>
        <v>Jaén-hasta-León</v>
      </c>
      <c r="D815">
        <v>675</v>
      </c>
      <c r="E815" t="str">
        <f>VLOOKUP(A815,Municipios!$B$2:$B$223,1,FALSE)</f>
        <v>Jaén</v>
      </c>
    </row>
    <row r="816" spans="1:5" x14ac:dyDescent="0.2">
      <c r="A816" t="s">
        <v>500</v>
      </c>
      <c r="B816" t="s">
        <v>531</v>
      </c>
      <c r="C816" s="19" t="str">
        <f t="shared" si="12"/>
        <v>Jaén-hasta-Zaragoza</v>
      </c>
      <c r="D816">
        <v>645</v>
      </c>
      <c r="E816" t="str">
        <f>VLOOKUP(A816,Municipios!$B$2:$B$223,1,FALSE)</f>
        <v>Jaén</v>
      </c>
    </row>
    <row r="817" spans="1:5" x14ac:dyDescent="0.2">
      <c r="A817" t="s">
        <v>500</v>
      </c>
      <c r="B817" t="s">
        <v>493</v>
      </c>
      <c r="C817" s="19" t="str">
        <f t="shared" si="12"/>
        <v>Jaén-hasta-Oviedo</v>
      </c>
      <c r="D817">
        <v>773</v>
      </c>
      <c r="E817" t="str">
        <f>VLOOKUP(A817,Municipios!$B$2:$B$223,1,FALSE)</f>
        <v>Jaén</v>
      </c>
    </row>
    <row r="818" spans="1:5" x14ac:dyDescent="0.2">
      <c r="A818" t="s">
        <v>500</v>
      </c>
      <c r="B818" t="s">
        <v>490</v>
      </c>
      <c r="C818" s="19" t="str">
        <f t="shared" si="12"/>
        <v>Jaén-hasta-Murcia</v>
      </c>
      <c r="D818">
        <v>429</v>
      </c>
      <c r="E818" t="str">
        <f>VLOOKUP(A818,Municipios!$B$2:$B$223,1,FALSE)</f>
        <v>Jaén</v>
      </c>
    </row>
    <row r="819" spans="1:5" x14ac:dyDescent="0.2">
      <c r="A819" t="s">
        <v>210</v>
      </c>
      <c r="B819" t="s">
        <v>496</v>
      </c>
      <c r="C819" s="19" t="str">
        <f t="shared" si="12"/>
        <v>León-hasta-Salamanca</v>
      </c>
      <c r="D819">
        <v>202</v>
      </c>
      <c r="E819" t="str">
        <f>VLOOKUP(A819,Municipios!$B$2:$B$223,1,FALSE)</f>
        <v>León</v>
      </c>
    </row>
    <row r="820" spans="1:5" x14ac:dyDescent="0.2">
      <c r="A820" t="s">
        <v>210</v>
      </c>
      <c r="B820" t="s">
        <v>530</v>
      </c>
      <c r="C820" s="19" t="str">
        <f t="shared" si="12"/>
        <v>León-hasta-Zamora</v>
      </c>
      <c r="D820">
        <v>139</v>
      </c>
      <c r="E820" t="str">
        <f>VLOOKUP(A820,Municipios!$B$2:$B$223,1,FALSE)</f>
        <v>León</v>
      </c>
    </row>
    <row r="821" spans="1:5" x14ac:dyDescent="0.2">
      <c r="A821" t="s">
        <v>210</v>
      </c>
      <c r="B821" t="s">
        <v>42</v>
      </c>
      <c r="C821" s="19" t="str">
        <f t="shared" si="12"/>
        <v>León-hasta-Vitoria/Gasteiz</v>
      </c>
      <c r="D821">
        <v>296</v>
      </c>
      <c r="E821" t="str">
        <f>VLOOKUP(A821,Municipios!$B$2:$B$223,1,FALSE)</f>
        <v>León</v>
      </c>
    </row>
    <row r="822" spans="1:5" x14ac:dyDescent="0.2">
      <c r="A822" t="s">
        <v>210</v>
      </c>
      <c r="B822" t="s">
        <v>528</v>
      </c>
      <c r="C822" s="19" t="str">
        <f t="shared" si="12"/>
        <v>León-hasta-Valladolid</v>
      </c>
      <c r="D822">
        <v>136</v>
      </c>
      <c r="E822" t="str">
        <f>VLOOKUP(A822,Municipios!$B$2:$B$223,1,FALSE)</f>
        <v>León</v>
      </c>
    </row>
    <row r="823" spans="1:5" x14ac:dyDescent="0.2">
      <c r="A823" t="s">
        <v>210</v>
      </c>
      <c r="B823" t="s">
        <v>527</v>
      </c>
      <c r="C823" s="19" t="str">
        <f t="shared" si="12"/>
        <v>León-hasta-Valencia</v>
      </c>
      <c r="D823">
        <v>710</v>
      </c>
      <c r="E823" t="str">
        <f>VLOOKUP(A823,Municipios!$B$2:$B$223,1,FALSE)</f>
        <v>León</v>
      </c>
    </row>
    <row r="824" spans="1:5" x14ac:dyDescent="0.2">
      <c r="A824" t="s">
        <v>210</v>
      </c>
      <c r="B824" t="s">
        <v>488</v>
      </c>
      <c r="C824" s="19" t="str">
        <f t="shared" si="12"/>
        <v>León-hasta-Toledo</v>
      </c>
      <c r="D824">
        <v>414</v>
      </c>
      <c r="E824" t="str">
        <f>VLOOKUP(A824,Municipios!$B$2:$B$223,1,FALSE)</f>
        <v>León</v>
      </c>
    </row>
    <row r="825" spans="1:5" x14ac:dyDescent="0.2">
      <c r="A825" t="s">
        <v>210</v>
      </c>
      <c r="B825" t="s">
        <v>504</v>
      </c>
      <c r="C825" s="19" t="str">
        <f t="shared" si="12"/>
        <v>León-hasta-Teruel</v>
      </c>
      <c r="D825">
        <v>558</v>
      </c>
      <c r="E825" t="str">
        <f>VLOOKUP(A825,Municipios!$B$2:$B$223,1,FALSE)</f>
        <v>León</v>
      </c>
    </row>
    <row r="826" spans="1:5" x14ac:dyDescent="0.2">
      <c r="A826" t="s">
        <v>210</v>
      </c>
      <c r="B826" t="s">
        <v>503</v>
      </c>
      <c r="C826" s="19" t="str">
        <f t="shared" si="12"/>
        <v>León-hasta-Tarragona</v>
      </c>
      <c r="D826">
        <v>763</v>
      </c>
      <c r="E826" t="str">
        <f>VLOOKUP(A826,Municipios!$B$2:$B$223,1,FALSE)</f>
        <v>León</v>
      </c>
    </row>
    <row r="827" spans="1:5" x14ac:dyDescent="0.2">
      <c r="A827" t="s">
        <v>210</v>
      </c>
      <c r="B827" t="s">
        <v>502</v>
      </c>
      <c r="C827" s="19" t="str">
        <f t="shared" si="12"/>
        <v>León-hasta-Soria</v>
      </c>
      <c r="D827">
        <v>336</v>
      </c>
      <c r="E827" t="str">
        <f>VLOOKUP(A827,Municipios!$B$2:$B$223,1,FALSE)</f>
        <v>León</v>
      </c>
    </row>
    <row r="828" spans="1:5" x14ac:dyDescent="0.2">
      <c r="A828" t="s">
        <v>210</v>
      </c>
      <c r="B828" t="s">
        <v>501</v>
      </c>
      <c r="C828" s="19" t="str">
        <f t="shared" si="12"/>
        <v>León-hasta-Sevilla</v>
      </c>
      <c r="D828">
        <v>668</v>
      </c>
      <c r="E828" t="str">
        <f>VLOOKUP(A828,Municipios!$B$2:$B$223,1,FALSE)</f>
        <v>León</v>
      </c>
    </row>
    <row r="829" spans="1:5" x14ac:dyDescent="0.2">
      <c r="A829" t="s">
        <v>210</v>
      </c>
      <c r="B829" t="s">
        <v>499</v>
      </c>
      <c r="C829" s="19" t="str">
        <f t="shared" si="12"/>
        <v>León-hasta-Segovia</v>
      </c>
      <c r="D829">
        <v>278</v>
      </c>
      <c r="E829" t="str">
        <f>VLOOKUP(A829,Municipios!$B$2:$B$223,1,FALSE)</f>
        <v>León</v>
      </c>
    </row>
    <row r="830" spans="1:5" x14ac:dyDescent="0.2">
      <c r="A830" t="s">
        <v>210</v>
      </c>
      <c r="B830" t="s">
        <v>531</v>
      </c>
      <c r="C830" s="19" t="str">
        <f t="shared" si="12"/>
        <v>León-hasta-Zaragoza</v>
      </c>
      <c r="D830">
        <v>500</v>
      </c>
      <c r="E830" t="str">
        <f>VLOOKUP(A830,Municipios!$B$2:$B$223,1,FALSE)</f>
        <v>León</v>
      </c>
    </row>
    <row r="831" spans="1:5" x14ac:dyDescent="0.2">
      <c r="A831" t="s">
        <v>210</v>
      </c>
      <c r="B831" t="s">
        <v>1799</v>
      </c>
      <c r="C831" s="19" t="str">
        <f t="shared" ref="C831:C894" si="13">CONCATENATE(A831,"-hasta-",B831)</f>
        <v>León-hasta-Donostia-San Sebastián</v>
      </c>
      <c r="D831">
        <v>413</v>
      </c>
      <c r="E831" t="str">
        <f>VLOOKUP(A831,Municipios!$B$2:$B$223,1,FALSE)</f>
        <v>León</v>
      </c>
    </row>
    <row r="832" spans="1:5" x14ac:dyDescent="0.2">
      <c r="A832" t="s">
        <v>210</v>
      </c>
      <c r="B832" t="s">
        <v>211</v>
      </c>
      <c r="C832" s="19" t="str">
        <f t="shared" si="13"/>
        <v>León-hasta-Lleida</v>
      </c>
      <c r="D832">
        <v>679</v>
      </c>
      <c r="E832" t="str">
        <f>VLOOKUP(A832,Municipios!$B$2:$B$223,1,FALSE)</f>
        <v>León</v>
      </c>
    </row>
    <row r="833" spans="1:5" x14ac:dyDescent="0.2">
      <c r="A833" t="s">
        <v>210</v>
      </c>
      <c r="B833" t="s">
        <v>495</v>
      </c>
      <c r="C833" s="19" t="str">
        <f t="shared" si="13"/>
        <v>León-hasta-Pontevedra</v>
      </c>
      <c r="D833">
        <v>366</v>
      </c>
      <c r="E833" t="str">
        <f>VLOOKUP(A833,Municipios!$B$2:$B$223,1,FALSE)</f>
        <v>León</v>
      </c>
    </row>
    <row r="834" spans="1:5" x14ac:dyDescent="0.2">
      <c r="A834" t="s">
        <v>210</v>
      </c>
      <c r="B834" t="s">
        <v>491</v>
      </c>
      <c r="C834" s="19" t="str">
        <f t="shared" si="13"/>
        <v>León-hasta-Pamplona/Iruña</v>
      </c>
      <c r="D834">
        <v>386</v>
      </c>
      <c r="E834" t="str">
        <f>VLOOKUP(A834,Municipios!$B$2:$B$223,1,FALSE)</f>
        <v>León</v>
      </c>
    </row>
    <row r="835" spans="1:5" x14ac:dyDescent="0.2">
      <c r="A835" t="s">
        <v>210</v>
      </c>
      <c r="B835" t="s">
        <v>494</v>
      </c>
      <c r="C835" s="19" t="str">
        <f t="shared" si="13"/>
        <v>León-hasta-Palencia</v>
      </c>
      <c r="D835">
        <v>125</v>
      </c>
      <c r="E835" t="str">
        <f>VLOOKUP(A835,Municipios!$B$2:$B$223,1,FALSE)</f>
        <v>León</v>
      </c>
    </row>
    <row r="836" spans="1:5" x14ac:dyDescent="0.2">
      <c r="A836" t="s">
        <v>210</v>
      </c>
      <c r="B836" t="s">
        <v>493</v>
      </c>
      <c r="C836" s="19" t="str">
        <f t="shared" si="13"/>
        <v>León-hasta-Oviedo</v>
      </c>
      <c r="D836">
        <v>118</v>
      </c>
      <c r="E836" t="str">
        <f>VLOOKUP(A836,Municipios!$B$2:$B$223,1,FALSE)</f>
        <v>León</v>
      </c>
    </row>
    <row r="837" spans="1:5" x14ac:dyDescent="0.2">
      <c r="A837" t="s">
        <v>210</v>
      </c>
      <c r="B837" t="s">
        <v>492</v>
      </c>
      <c r="C837" s="19" t="str">
        <f t="shared" si="13"/>
        <v>León-hasta-Ourense</v>
      </c>
      <c r="D837">
        <v>261</v>
      </c>
      <c r="E837" t="str">
        <f>VLOOKUP(A837,Municipios!$B$2:$B$223,1,FALSE)</f>
        <v>León</v>
      </c>
    </row>
    <row r="838" spans="1:5" x14ac:dyDescent="0.2">
      <c r="A838" t="s">
        <v>210</v>
      </c>
      <c r="B838" t="s">
        <v>490</v>
      </c>
      <c r="C838" s="19" t="str">
        <f t="shared" si="13"/>
        <v>León-hasta-Murcia</v>
      </c>
      <c r="D838">
        <v>751</v>
      </c>
      <c r="E838" t="str">
        <f>VLOOKUP(A838,Municipios!$B$2:$B$223,1,FALSE)</f>
        <v>León</v>
      </c>
    </row>
    <row r="839" spans="1:5" x14ac:dyDescent="0.2">
      <c r="A839" t="s">
        <v>210</v>
      </c>
      <c r="B839" t="s">
        <v>489</v>
      </c>
      <c r="C839" s="19" t="str">
        <f t="shared" si="13"/>
        <v>León-hasta-Málaga</v>
      </c>
      <c r="D839">
        <v>898</v>
      </c>
      <c r="E839" t="str">
        <f>VLOOKUP(A839,Municipios!$B$2:$B$223,1,FALSE)</f>
        <v>León</v>
      </c>
    </row>
    <row r="840" spans="1:5" x14ac:dyDescent="0.2">
      <c r="A840" t="s">
        <v>210</v>
      </c>
      <c r="B840" t="s">
        <v>487</v>
      </c>
      <c r="C840" s="19" t="str">
        <f t="shared" si="13"/>
        <v>León-hasta-Madrid</v>
      </c>
      <c r="D840">
        <v>336</v>
      </c>
      <c r="E840" t="str">
        <f>VLOOKUP(A840,Municipios!$B$2:$B$223,1,FALSE)</f>
        <v>León</v>
      </c>
    </row>
    <row r="841" spans="1:5" x14ac:dyDescent="0.2">
      <c r="A841" t="s">
        <v>210</v>
      </c>
      <c r="B841" t="s">
        <v>486</v>
      </c>
      <c r="C841" s="19" t="str">
        <f t="shared" si="13"/>
        <v>León-hasta-Lugo</v>
      </c>
      <c r="D841">
        <v>217</v>
      </c>
      <c r="E841" t="str">
        <f>VLOOKUP(A841,Municipios!$B$2:$B$223,1,FALSE)</f>
        <v>León</v>
      </c>
    </row>
    <row r="842" spans="1:5" x14ac:dyDescent="0.2">
      <c r="A842" t="s">
        <v>210</v>
      </c>
      <c r="B842" t="s">
        <v>498</v>
      </c>
      <c r="C842" s="19" t="str">
        <f t="shared" si="13"/>
        <v>León-hasta-Santander</v>
      </c>
      <c r="D842">
        <v>341</v>
      </c>
      <c r="E842" t="str">
        <f>VLOOKUP(A842,Municipios!$B$2:$B$223,1,FALSE)</f>
        <v>León</v>
      </c>
    </row>
    <row r="843" spans="1:5" x14ac:dyDescent="0.2">
      <c r="A843" t="s">
        <v>210</v>
      </c>
      <c r="B843" t="s">
        <v>390</v>
      </c>
      <c r="C843" s="19" t="str">
        <f t="shared" si="13"/>
        <v>León-hasta-Logroño</v>
      </c>
      <c r="D843">
        <v>329</v>
      </c>
      <c r="E843" t="str">
        <f>VLOOKUP(A843,Municipios!$B$2:$B$223,1,FALSE)</f>
        <v>León</v>
      </c>
    </row>
    <row r="844" spans="1:5" x14ac:dyDescent="0.2">
      <c r="A844" t="s">
        <v>390</v>
      </c>
      <c r="B844" t="s">
        <v>504</v>
      </c>
      <c r="C844" s="19" t="str">
        <f t="shared" si="13"/>
        <v>Logroño-hasta-Teruel</v>
      </c>
      <c r="D844">
        <v>352</v>
      </c>
      <c r="E844" t="str">
        <f>VLOOKUP(A844,Municipios!$B$2:$B$223,1,FALSE)</f>
        <v>Logroño</v>
      </c>
    </row>
    <row r="845" spans="1:5" x14ac:dyDescent="0.2">
      <c r="A845" t="s">
        <v>390</v>
      </c>
      <c r="B845" t="s">
        <v>489</v>
      </c>
      <c r="C845" s="19" t="str">
        <f t="shared" si="13"/>
        <v>Logroño-hasta-Málaga</v>
      </c>
      <c r="D845">
        <v>883</v>
      </c>
      <c r="E845" t="str">
        <f>VLOOKUP(A845,Municipios!$B$2:$B$223,1,FALSE)</f>
        <v>Logroño</v>
      </c>
    </row>
    <row r="846" spans="1:5" x14ac:dyDescent="0.2">
      <c r="A846" t="s">
        <v>390</v>
      </c>
      <c r="B846" t="s">
        <v>531</v>
      </c>
      <c r="C846" s="19" t="str">
        <f t="shared" si="13"/>
        <v>Logroño-hasta-Zaragoza</v>
      </c>
      <c r="D846">
        <v>171</v>
      </c>
      <c r="E846" t="str">
        <f>VLOOKUP(A846,Municipios!$B$2:$B$223,1,FALSE)</f>
        <v>Logroño</v>
      </c>
    </row>
    <row r="847" spans="1:5" x14ac:dyDescent="0.2">
      <c r="A847" t="s">
        <v>390</v>
      </c>
      <c r="B847" t="s">
        <v>530</v>
      </c>
      <c r="C847" s="19" t="str">
        <f t="shared" si="13"/>
        <v>Logroño-hasta-Zamora</v>
      </c>
      <c r="D847">
        <v>351</v>
      </c>
      <c r="E847" t="str">
        <f>VLOOKUP(A847,Municipios!$B$2:$B$223,1,FALSE)</f>
        <v>Logroño</v>
      </c>
    </row>
    <row r="848" spans="1:5" x14ac:dyDescent="0.2">
      <c r="A848" t="s">
        <v>390</v>
      </c>
      <c r="B848" t="s">
        <v>42</v>
      </c>
      <c r="C848" s="19" t="str">
        <f t="shared" si="13"/>
        <v>Logroño-hasta-Vitoria/Gasteiz</v>
      </c>
      <c r="D848">
        <v>89</v>
      </c>
      <c r="E848" t="str">
        <f>VLOOKUP(A848,Municipios!$B$2:$B$223,1,FALSE)</f>
        <v>Logroño</v>
      </c>
    </row>
    <row r="849" spans="1:5" x14ac:dyDescent="0.2">
      <c r="A849" t="s">
        <v>390</v>
      </c>
      <c r="B849" t="s">
        <v>528</v>
      </c>
      <c r="C849" s="19" t="str">
        <f t="shared" si="13"/>
        <v>Logroño-hasta-Valladolid</v>
      </c>
      <c r="D849">
        <v>264</v>
      </c>
      <c r="E849" t="str">
        <f>VLOOKUP(A849,Municipios!$B$2:$B$223,1,FALSE)</f>
        <v>Logroño</v>
      </c>
    </row>
    <row r="850" spans="1:5" x14ac:dyDescent="0.2">
      <c r="A850" t="s">
        <v>390</v>
      </c>
      <c r="B850" t="s">
        <v>488</v>
      </c>
      <c r="C850" s="19" t="str">
        <f t="shared" si="13"/>
        <v>Logroño-hasta-Toledo</v>
      </c>
      <c r="D850">
        <v>454</v>
      </c>
      <c r="E850" t="str">
        <f>VLOOKUP(A850,Municipios!$B$2:$B$223,1,FALSE)</f>
        <v>Logroño</v>
      </c>
    </row>
    <row r="851" spans="1:5" x14ac:dyDescent="0.2">
      <c r="A851" t="s">
        <v>390</v>
      </c>
      <c r="B851" t="s">
        <v>503</v>
      </c>
      <c r="C851" s="19" t="str">
        <f t="shared" si="13"/>
        <v>Logroño-hasta-Tarragona</v>
      </c>
      <c r="D851">
        <v>442</v>
      </c>
      <c r="E851" t="str">
        <f>VLOOKUP(A851,Municipios!$B$2:$B$223,1,FALSE)</f>
        <v>Logroño</v>
      </c>
    </row>
    <row r="852" spans="1:5" x14ac:dyDescent="0.2">
      <c r="A852" t="s">
        <v>390</v>
      </c>
      <c r="B852" t="s">
        <v>502</v>
      </c>
      <c r="C852" s="19" t="str">
        <f t="shared" si="13"/>
        <v>Logroño-hasta-Soria</v>
      </c>
      <c r="D852">
        <v>100</v>
      </c>
      <c r="E852" t="str">
        <f>VLOOKUP(A852,Municipios!$B$2:$B$223,1,FALSE)</f>
        <v>Logroño</v>
      </c>
    </row>
    <row r="853" spans="1:5" x14ac:dyDescent="0.2">
      <c r="A853" t="s">
        <v>390</v>
      </c>
      <c r="B853" t="s">
        <v>501</v>
      </c>
      <c r="C853" s="19" t="str">
        <f t="shared" si="13"/>
        <v>Logroño-hasta-Sevilla</v>
      </c>
      <c r="D853">
        <v>861</v>
      </c>
      <c r="E853" t="str">
        <f>VLOOKUP(A853,Municipios!$B$2:$B$223,1,FALSE)</f>
        <v>Logroño</v>
      </c>
    </row>
    <row r="854" spans="1:5" x14ac:dyDescent="0.2">
      <c r="A854" t="s">
        <v>390</v>
      </c>
      <c r="B854" t="s">
        <v>499</v>
      </c>
      <c r="C854" s="19" t="str">
        <f t="shared" si="13"/>
        <v>Logroño-hasta-Segovia</v>
      </c>
      <c r="D854">
        <v>295</v>
      </c>
      <c r="E854" t="str">
        <f>VLOOKUP(A854,Municipios!$B$2:$B$223,1,FALSE)</f>
        <v>Logroño</v>
      </c>
    </row>
    <row r="855" spans="1:5" x14ac:dyDescent="0.2">
      <c r="A855" t="s">
        <v>390</v>
      </c>
      <c r="B855" t="s">
        <v>487</v>
      </c>
      <c r="C855" s="19" t="str">
        <f t="shared" si="13"/>
        <v>Logroño-hasta-Madrid</v>
      </c>
      <c r="D855">
        <v>369</v>
      </c>
      <c r="E855" t="str">
        <f>VLOOKUP(A855,Municipios!$B$2:$B$223,1,FALSE)</f>
        <v>Logroño</v>
      </c>
    </row>
    <row r="856" spans="1:5" x14ac:dyDescent="0.2">
      <c r="A856" t="s">
        <v>390</v>
      </c>
      <c r="B856" t="s">
        <v>211</v>
      </c>
      <c r="C856" s="19" t="str">
        <f t="shared" si="13"/>
        <v>Logroño-hasta-Lleida</v>
      </c>
      <c r="D856">
        <v>332</v>
      </c>
      <c r="E856" t="str">
        <f>VLOOKUP(A856,Municipios!$B$2:$B$223,1,FALSE)</f>
        <v>Logroño</v>
      </c>
    </row>
    <row r="857" spans="1:5" x14ac:dyDescent="0.2">
      <c r="A857" t="s">
        <v>390</v>
      </c>
      <c r="B857" t="s">
        <v>527</v>
      </c>
      <c r="C857" s="19" t="str">
        <f t="shared" si="13"/>
        <v>Logroño-hasta-Valencia</v>
      </c>
      <c r="D857">
        <v>551</v>
      </c>
      <c r="E857" t="str">
        <f>VLOOKUP(A857,Municipios!$B$2:$B$223,1,FALSE)</f>
        <v>Logroño</v>
      </c>
    </row>
    <row r="858" spans="1:5" x14ac:dyDescent="0.2">
      <c r="A858" t="s">
        <v>390</v>
      </c>
      <c r="B858" t="s">
        <v>498</v>
      </c>
      <c r="C858" s="19" t="str">
        <f t="shared" si="13"/>
        <v>Logroño-hasta-Santander</v>
      </c>
      <c r="D858">
        <v>293</v>
      </c>
      <c r="E858" t="str">
        <f>VLOOKUP(A858,Municipios!$B$2:$B$223,1,FALSE)</f>
        <v>Logroño</v>
      </c>
    </row>
    <row r="859" spans="1:5" x14ac:dyDescent="0.2">
      <c r="A859" t="s">
        <v>390</v>
      </c>
      <c r="B859" t="s">
        <v>490</v>
      </c>
      <c r="C859" s="19" t="str">
        <f t="shared" si="13"/>
        <v>Logroño-hasta-Murcia</v>
      </c>
      <c r="D859">
        <v>714</v>
      </c>
      <c r="E859" t="str">
        <f>VLOOKUP(A859,Municipios!$B$2:$B$223,1,FALSE)</f>
        <v>Logroño</v>
      </c>
    </row>
    <row r="860" spans="1:5" x14ac:dyDescent="0.2">
      <c r="A860" t="s">
        <v>390</v>
      </c>
      <c r="B860" t="s">
        <v>493</v>
      </c>
      <c r="C860" s="19" t="str">
        <f t="shared" si="13"/>
        <v>Logroño-hasta-Oviedo</v>
      </c>
      <c r="D860">
        <v>446</v>
      </c>
      <c r="E860" t="str">
        <f>VLOOKUP(A860,Municipios!$B$2:$B$223,1,FALSE)</f>
        <v>Logroño</v>
      </c>
    </row>
    <row r="861" spans="1:5" x14ac:dyDescent="0.2">
      <c r="A861" t="s">
        <v>390</v>
      </c>
      <c r="B861" t="s">
        <v>486</v>
      </c>
      <c r="C861" s="19" t="str">
        <f t="shared" si="13"/>
        <v>Logroño-hasta-Lugo</v>
      </c>
      <c r="D861">
        <v>550</v>
      </c>
      <c r="E861" t="str">
        <f>VLOOKUP(A861,Municipios!$B$2:$B$223,1,FALSE)</f>
        <v>Logroño</v>
      </c>
    </row>
    <row r="862" spans="1:5" x14ac:dyDescent="0.2">
      <c r="A862" t="s">
        <v>390</v>
      </c>
      <c r="B862" t="s">
        <v>494</v>
      </c>
      <c r="C862" s="19" t="str">
        <f t="shared" si="13"/>
        <v>Logroño-hasta-Palencia</v>
      </c>
      <c r="D862">
        <v>243</v>
      </c>
      <c r="E862" t="str">
        <f>VLOOKUP(A862,Municipios!$B$2:$B$223,1,FALSE)</f>
        <v>Logroño</v>
      </c>
    </row>
    <row r="863" spans="1:5" x14ac:dyDescent="0.2">
      <c r="A863" t="s">
        <v>390</v>
      </c>
      <c r="B863" t="s">
        <v>491</v>
      </c>
      <c r="C863" s="19" t="str">
        <f t="shared" si="13"/>
        <v>Logroño-hasta-Pamplona/Iruña</v>
      </c>
      <c r="D863">
        <v>93</v>
      </c>
      <c r="E863" t="str">
        <f>VLOOKUP(A863,Municipios!$B$2:$B$223,1,FALSE)</f>
        <v>Logroño</v>
      </c>
    </row>
    <row r="864" spans="1:5" x14ac:dyDescent="0.2">
      <c r="A864" t="s">
        <v>390</v>
      </c>
      <c r="B864" t="s">
        <v>495</v>
      </c>
      <c r="C864" s="19" t="str">
        <f t="shared" si="13"/>
        <v>Logroño-hasta-Pontevedra</v>
      </c>
      <c r="D864">
        <v>571</v>
      </c>
      <c r="E864" t="str">
        <f>VLOOKUP(A864,Municipios!$B$2:$B$223,1,FALSE)</f>
        <v>Logroño</v>
      </c>
    </row>
    <row r="865" spans="1:5" x14ac:dyDescent="0.2">
      <c r="A865" t="s">
        <v>390</v>
      </c>
      <c r="B865" t="s">
        <v>496</v>
      </c>
      <c r="C865" s="19" t="str">
        <f t="shared" si="13"/>
        <v>Logroño-hasta-Salamanca</v>
      </c>
      <c r="D865">
        <v>381</v>
      </c>
      <c r="E865" t="str">
        <f>VLOOKUP(A865,Municipios!$B$2:$B$223,1,FALSE)</f>
        <v>Logroño</v>
      </c>
    </row>
    <row r="866" spans="1:5" x14ac:dyDescent="0.2">
      <c r="A866" t="s">
        <v>390</v>
      </c>
      <c r="B866" t="s">
        <v>1799</v>
      </c>
      <c r="C866" s="19" t="str">
        <f t="shared" si="13"/>
        <v>Logroño-hasta-Donostia-San Sebastián</v>
      </c>
      <c r="D866">
        <v>206</v>
      </c>
      <c r="E866" t="str">
        <f>VLOOKUP(A866,Municipios!$B$2:$B$223,1,FALSE)</f>
        <v>Logroño</v>
      </c>
    </row>
    <row r="867" spans="1:5" x14ac:dyDescent="0.2">
      <c r="A867" t="s">
        <v>390</v>
      </c>
      <c r="B867" t="s">
        <v>492</v>
      </c>
      <c r="C867" s="19" t="str">
        <f t="shared" si="13"/>
        <v>Logroño-hasta-Ourense</v>
      </c>
      <c r="D867">
        <v>601</v>
      </c>
      <c r="E867" t="str">
        <f>VLOOKUP(A867,Municipios!$B$2:$B$223,1,FALSE)</f>
        <v>Logroño</v>
      </c>
    </row>
    <row r="868" spans="1:5" x14ac:dyDescent="0.2">
      <c r="A868" t="s">
        <v>486</v>
      </c>
      <c r="B868" t="s">
        <v>502</v>
      </c>
      <c r="C868" s="19" t="str">
        <f t="shared" si="13"/>
        <v>Lugo-hasta-Soria</v>
      </c>
      <c r="D868">
        <v>568</v>
      </c>
      <c r="E868" t="str">
        <f>VLOOKUP(A868,Municipios!$B$2:$B$223,1,FALSE)</f>
        <v>Lugo</v>
      </c>
    </row>
    <row r="869" spans="1:5" x14ac:dyDescent="0.2">
      <c r="A869" t="s">
        <v>486</v>
      </c>
      <c r="B869" t="s">
        <v>528</v>
      </c>
      <c r="C869" s="19" t="str">
        <f t="shared" si="13"/>
        <v>Lugo-hasta-Valladolid</v>
      </c>
      <c r="D869">
        <v>355</v>
      </c>
      <c r="E869" t="str">
        <f>VLOOKUP(A869,Municipios!$B$2:$B$223,1,FALSE)</f>
        <v>Lugo</v>
      </c>
    </row>
    <row r="870" spans="1:5" x14ac:dyDescent="0.2">
      <c r="A870" t="s">
        <v>486</v>
      </c>
      <c r="B870" t="s">
        <v>504</v>
      </c>
      <c r="C870" s="19" t="str">
        <f t="shared" si="13"/>
        <v>Lugo-hasta-Teruel</v>
      </c>
      <c r="D870">
        <v>806</v>
      </c>
      <c r="E870" t="str">
        <f>VLOOKUP(A870,Municipios!$B$2:$B$223,1,FALSE)</f>
        <v>Lugo</v>
      </c>
    </row>
    <row r="871" spans="1:5" x14ac:dyDescent="0.2">
      <c r="A871" t="s">
        <v>486</v>
      </c>
      <c r="B871" t="s">
        <v>527</v>
      </c>
      <c r="C871" s="19" t="str">
        <f t="shared" si="13"/>
        <v>Lugo-hasta-Valencia</v>
      </c>
      <c r="D871">
        <v>868</v>
      </c>
      <c r="E871" t="str">
        <f>VLOOKUP(A871,Municipios!$B$2:$B$223,1,FALSE)</f>
        <v>Lugo</v>
      </c>
    </row>
    <row r="872" spans="1:5" x14ac:dyDescent="0.2">
      <c r="A872" t="s">
        <v>486</v>
      </c>
      <c r="B872" t="s">
        <v>42</v>
      </c>
      <c r="C872" s="19" t="str">
        <f t="shared" si="13"/>
        <v>Lugo-hasta-Vitoria/Gasteiz</v>
      </c>
      <c r="D872">
        <v>517</v>
      </c>
      <c r="E872" t="str">
        <f>VLOOKUP(A872,Municipios!$B$2:$B$223,1,FALSE)</f>
        <v>Lugo</v>
      </c>
    </row>
    <row r="873" spans="1:5" x14ac:dyDescent="0.2">
      <c r="A873" t="s">
        <v>486</v>
      </c>
      <c r="B873" t="s">
        <v>530</v>
      </c>
      <c r="C873" s="19" t="str">
        <f t="shared" si="13"/>
        <v>Lugo-hasta-Zamora</v>
      </c>
      <c r="D873">
        <v>304</v>
      </c>
      <c r="E873" t="str">
        <f>VLOOKUP(A873,Municipios!$B$2:$B$223,1,FALSE)</f>
        <v>Lugo</v>
      </c>
    </row>
    <row r="874" spans="1:5" x14ac:dyDescent="0.2">
      <c r="A874" t="s">
        <v>486</v>
      </c>
      <c r="B874" t="s">
        <v>531</v>
      </c>
      <c r="C874" s="19" t="str">
        <f t="shared" si="13"/>
        <v>Lugo-hasta-Zaragoza</v>
      </c>
      <c r="D874">
        <v>721</v>
      </c>
      <c r="E874" t="str">
        <f>VLOOKUP(A874,Municipios!$B$2:$B$223,1,FALSE)</f>
        <v>Lugo</v>
      </c>
    </row>
    <row r="875" spans="1:5" x14ac:dyDescent="0.2">
      <c r="A875" t="s">
        <v>486</v>
      </c>
      <c r="B875" t="s">
        <v>490</v>
      </c>
      <c r="C875" s="19" t="str">
        <f t="shared" si="13"/>
        <v>Lugo-hasta-Murcia</v>
      </c>
      <c r="D875">
        <v>909</v>
      </c>
      <c r="E875" t="str">
        <f>VLOOKUP(A875,Municipios!$B$2:$B$223,1,FALSE)</f>
        <v>Lugo</v>
      </c>
    </row>
    <row r="876" spans="1:5" x14ac:dyDescent="0.2">
      <c r="A876" t="s">
        <v>486</v>
      </c>
      <c r="B876" t="s">
        <v>501</v>
      </c>
      <c r="C876" s="19" t="str">
        <f t="shared" si="13"/>
        <v>Lugo-hasta-Sevilla</v>
      </c>
      <c r="D876">
        <v>836</v>
      </c>
      <c r="E876" t="str">
        <f>VLOOKUP(A876,Municipios!$B$2:$B$223,1,FALSE)</f>
        <v>Lugo</v>
      </c>
    </row>
    <row r="877" spans="1:5" x14ac:dyDescent="0.2">
      <c r="A877" t="s">
        <v>486</v>
      </c>
      <c r="B877" t="s">
        <v>503</v>
      </c>
      <c r="C877" s="19" t="str">
        <f t="shared" si="13"/>
        <v>Lugo-hasta-Tarragona</v>
      </c>
      <c r="D877">
        <v>987</v>
      </c>
      <c r="E877" t="str">
        <f>VLOOKUP(A877,Municipios!$B$2:$B$223,1,FALSE)</f>
        <v>Lugo</v>
      </c>
    </row>
    <row r="878" spans="1:5" x14ac:dyDescent="0.2">
      <c r="A878" t="s">
        <v>486</v>
      </c>
      <c r="B878" t="s">
        <v>492</v>
      </c>
      <c r="C878" s="19" t="str">
        <f t="shared" si="13"/>
        <v>Lugo-hasta-Ourense</v>
      </c>
      <c r="D878">
        <v>88</v>
      </c>
      <c r="E878" t="str">
        <f>VLOOKUP(A878,Municipios!$B$2:$B$223,1,FALSE)</f>
        <v>Lugo</v>
      </c>
    </row>
    <row r="879" spans="1:5" x14ac:dyDescent="0.2">
      <c r="A879" t="s">
        <v>486</v>
      </c>
      <c r="B879" t="s">
        <v>493</v>
      </c>
      <c r="C879" s="19" t="str">
        <f t="shared" si="13"/>
        <v>Lugo-hasta-Oviedo</v>
      </c>
      <c r="D879">
        <v>233</v>
      </c>
      <c r="E879" t="str">
        <f>VLOOKUP(A879,Municipios!$B$2:$B$223,1,FALSE)</f>
        <v>Lugo</v>
      </c>
    </row>
    <row r="880" spans="1:5" x14ac:dyDescent="0.2">
      <c r="A880" t="s">
        <v>486</v>
      </c>
      <c r="B880" t="s">
        <v>488</v>
      </c>
      <c r="C880" s="19" t="str">
        <f t="shared" si="13"/>
        <v>Lugo-hasta-Toledo</v>
      </c>
      <c r="D880">
        <v>578</v>
      </c>
      <c r="E880" t="str">
        <f>VLOOKUP(A880,Municipios!$B$2:$B$223,1,FALSE)</f>
        <v>Lugo</v>
      </c>
    </row>
    <row r="881" spans="1:5" x14ac:dyDescent="0.2">
      <c r="A881" t="s">
        <v>486</v>
      </c>
      <c r="B881" t="s">
        <v>499</v>
      </c>
      <c r="C881" s="19" t="str">
        <f t="shared" si="13"/>
        <v>Lugo-hasta-Segovia</v>
      </c>
      <c r="D881">
        <v>455</v>
      </c>
      <c r="E881" t="str">
        <f>VLOOKUP(A881,Municipios!$B$2:$B$223,1,FALSE)</f>
        <v>Lugo</v>
      </c>
    </row>
    <row r="882" spans="1:5" x14ac:dyDescent="0.2">
      <c r="A882" t="s">
        <v>486</v>
      </c>
      <c r="B882" t="s">
        <v>211</v>
      </c>
      <c r="C882" s="19" t="str">
        <f t="shared" si="13"/>
        <v>Lugo-hasta-Lleida</v>
      </c>
      <c r="D882">
        <v>899</v>
      </c>
      <c r="E882" t="str">
        <f>VLOOKUP(A882,Municipios!$B$2:$B$223,1,FALSE)</f>
        <v>Lugo</v>
      </c>
    </row>
    <row r="883" spans="1:5" x14ac:dyDescent="0.2">
      <c r="A883" t="s">
        <v>486</v>
      </c>
      <c r="B883" t="s">
        <v>487</v>
      </c>
      <c r="C883" s="19" t="str">
        <f t="shared" si="13"/>
        <v>Lugo-hasta-Madrid</v>
      </c>
      <c r="D883">
        <v>502</v>
      </c>
      <c r="E883" t="str">
        <f>VLOOKUP(A883,Municipios!$B$2:$B$223,1,FALSE)</f>
        <v>Lugo</v>
      </c>
    </row>
    <row r="884" spans="1:5" x14ac:dyDescent="0.2">
      <c r="A884" t="s">
        <v>486</v>
      </c>
      <c r="B884" t="s">
        <v>494</v>
      </c>
      <c r="C884" s="19" t="str">
        <f t="shared" si="13"/>
        <v>Lugo-hasta-Palencia</v>
      </c>
      <c r="D884">
        <v>343</v>
      </c>
      <c r="E884" t="str">
        <f>VLOOKUP(A884,Municipios!$B$2:$B$223,1,FALSE)</f>
        <v>Lugo</v>
      </c>
    </row>
    <row r="885" spans="1:5" x14ac:dyDescent="0.2">
      <c r="A885" t="s">
        <v>486</v>
      </c>
      <c r="B885" t="s">
        <v>491</v>
      </c>
      <c r="C885" s="19" t="str">
        <f t="shared" si="13"/>
        <v>Lugo-hasta-Pamplona/Iruña</v>
      </c>
      <c r="D885">
        <v>607</v>
      </c>
      <c r="E885" t="str">
        <f>VLOOKUP(A885,Municipios!$B$2:$B$223,1,FALSE)</f>
        <v>Lugo</v>
      </c>
    </row>
    <row r="886" spans="1:5" x14ac:dyDescent="0.2">
      <c r="A886" t="s">
        <v>486</v>
      </c>
      <c r="B886" t="s">
        <v>495</v>
      </c>
      <c r="C886" s="19" t="str">
        <f t="shared" si="13"/>
        <v>Lugo-hasta-Pontevedra</v>
      </c>
      <c r="D886">
        <v>146</v>
      </c>
      <c r="E886" t="str">
        <f>VLOOKUP(A886,Municipios!$B$2:$B$223,1,FALSE)</f>
        <v>Lugo</v>
      </c>
    </row>
    <row r="887" spans="1:5" x14ac:dyDescent="0.2">
      <c r="A887" t="s">
        <v>486</v>
      </c>
      <c r="B887" t="s">
        <v>496</v>
      </c>
      <c r="C887" s="19" t="str">
        <f t="shared" si="13"/>
        <v>Lugo-hasta-Salamanca</v>
      </c>
      <c r="D887">
        <v>369</v>
      </c>
      <c r="E887" t="str">
        <f>VLOOKUP(A887,Municipios!$B$2:$B$223,1,FALSE)</f>
        <v>Lugo</v>
      </c>
    </row>
    <row r="888" spans="1:5" x14ac:dyDescent="0.2">
      <c r="A888" t="s">
        <v>486</v>
      </c>
      <c r="B888" t="s">
        <v>1799</v>
      </c>
      <c r="C888" s="19" t="str">
        <f t="shared" si="13"/>
        <v>Lugo-hasta-Donostia-San Sebastián</v>
      </c>
      <c r="D888">
        <v>634</v>
      </c>
      <c r="E888" t="str">
        <f>VLOOKUP(A888,Municipios!$B$2:$B$223,1,FALSE)</f>
        <v>Lugo</v>
      </c>
    </row>
    <row r="889" spans="1:5" x14ac:dyDescent="0.2">
      <c r="A889" t="s">
        <v>486</v>
      </c>
      <c r="B889" t="s">
        <v>498</v>
      </c>
      <c r="C889" s="19" t="str">
        <f t="shared" si="13"/>
        <v>Lugo-hasta-Santander</v>
      </c>
      <c r="D889">
        <v>426</v>
      </c>
      <c r="E889" t="str">
        <f>VLOOKUP(A889,Municipios!$B$2:$B$223,1,FALSE)</f>
        <v>Lugo</v>
      </c>
    </row>
    <row r="890" spans="1:5" x14ac:dyDescent="0.2">
      <c r="A890" t="s">
        <v>486</v>
      </c>
      <c r="B890" t="s">
        <v>489</v>
      </c>
      <c r="C890" s="19" t="str">
        <f t="shared" si="13"/>
        <v>Lugo-hasta-Málaga</v>
      </c>
      <c r="D890">
        <v>1065</v>
      </c>
      <c r="E890" t="str">
        <f>VLOOKUP(A890,Municipios!$B$2:$B$223,1,FALSE)</f>
        <v>Lugo</v>
      </c>
    </row>
    <row r="891" spans="1:5" x14ac:dyDescent="0.2">
      <c r="A891" t="s">
        <v>211</v>
      </c>
      <c r="B891" t="s">
        <v>504</v>
      </c>
      <c r="C891" s="19" t="str">
        <f t="shared" si="13"/>
        <v>Lleida-hasta-Teruel</v>
      </c>
      <c r="D891">
        <v>324</v>
      </c>
      <c r="E891" t="str">
        <f>VLOOKUP(A891,Municipios!$B$2:$B$223,1,FALSE)</f>
        <v>Lleida</v>
      </c>
    </row>
    <row r="892" spans="1:5" x14ac:dyDescent="0.2">
      <c r="A892" t="s">
        <v>211</v>
      </c>
      <c r="B892" t="s">
        <v>501</v>
      </c>
      <c r="C892" s="19" t="str">
        <f t="shared" si="13"/>
        <v>Lleida-hasta-Sevilla</v>
      </c>
      <c r="D892">
        <v>1007</v>
      </c>
      <c r="E892" t="str">
        <f>VLOOKUP(A892,Municipios!$B$2:$B$223,1,FALSE)</f>
        <v>Lleida</v>
      </c>
    </row>
    <row r="893" spans="1:5" x14ac:dyDescent="0.2">
      <c r="A893" t="s">
        <v>211</v>
      </c>
      <c r="B893" t="s">
        <v>502</v>
      </c>
      <c r="C893" s="19" t="str">
        <f t="shared" si="13"/>
        <v>Lleida-hasta-Soria</v>
      </c>
      <c r="D893">
        <v>305</v>
      </c>
      <c r="E893" t="str">
        <f>VLOOKUP(A893,Municipios!$B$2:$B$223,1,FALSE)</f>
        <v>Lleida</v>
      </c>
    </row>
    <row r="894" spans="1:5" x14ac:dyDescent="0.2">
      <c r="A894" t="s">
        <v>211</v>
      </c>
      <c r="B894" t="s">
        <v>503</v>
      </c>
      <c r="C894" s="19" t="str">
        <f t="shared" si="13"/>
        <v>Lleida-hasta-Tarragona</v>
      </c>
      <c r="D894">
        <v>136</v>
      </c>
      <c r="E894" t="str">
        <f>VLOOKUP(A894,Municipios!$B$2:$B$223,1,FALSE)</f>
        <v>Lleida</v>
      </c>
    </row>
    <row r="895" spans="1:5" x14ac:dyDescent="0.2">
      <c r="A895" t="s">
        <v>211</v>
      </c>
      <c r="B895" t="s">
        <v>488</v>
      </c>
      <c r="C895" s="19" t="str">
        <f t="shared" ref="C895:C958" si="14">CONCATENATE(A895,"-hasta-",B895)</f>
        <v>Lleida-hasta-Toledo</v>
      </c>
      <c r="D895">
        <v>550</v>
      </c>
      <c r="E895" t="str">
        <f>VLOOKUP(A895,Municipios!$B$2:$B$223,1,FALSE)</f>
        <v>Lleida</v>
      </c>
    </row>
    <row r="896" spans="1:5" x14ac:dyDescent="0.2">
      <c r="A896" t="s">
        <v>211</v>
      </c>
      <c r="B896" t="s">
        <v>527</v>
      </c>
      <c r="C896" s="19" t="str">
        <f t="shared" si="14"/>
        <v>Lleida-hasta-Valencia</v>
      </c>
      <c r="D896">
        <v>386</v>
      </c>
      <c r="E896" t="str">
        <f>VLOOKUP(A896,Municipios!$B$2:$B$223,1,FALSE)</f>
        <v>Lleida</v>
      </c>
    </row>
    <row r="897" spans="1:5" x14ac:dyDescent="0.2">
      <c r="A897" t="s">
        <v>211</v>
      </c>
      <c r="B897" t="s">
        <v>528</v>
      </c>
      <c r="C897" s="19" t="str">
        <f t="shared" si="14"/>
        <v>Lleida-hasta-Valladolid</v>
      </c>
      <c r="D897">
        <v>614</v>
      </c>
      <c r="E897" t="str">
        <f>VLOOKUP(A897,Municipios!$B$2:$B$223,1,FALSE)</f>
        <v>Lleida</v>
      </c>
    </row>
    <row r="898" spans="1:5" x14ac:dyDescent="0.2">
      <c r="A898" t="s">
        <v>211</v>
      </c>
      <c r="B898" t="s">
        <v>42</v>
      </c>
      <c r="C898" s="19" t="str">
        <f t="shared" si="14"/>
        <v>Lleida-hasta-Vitoria/Gasteiz</v>
      </c>
      <c r="D898">
        <v>400</v>
      </c>
      <c r="E898" t="str">
        <f>VLOOKUP(A898,Municipios!$B$2:$B$223,1,FALSE)</f>
        <v>Lleida</v>
      </c>
    </row>
    <row r="899" spans="1:5" x14ac:dyDescent="0.2">
      <c r="A899" t="s">
        <v>211</v>
      </c>
      <c r="B899" t="s">
        <v>531</v>
      </c>
      <c r="C899" s="19" t="str">
        <f t="shared" si="14"/>
        <v>Lleida-hasta-Zaragoza</v>
      </c>
      <c r="D899">
        <v>140</v>
      </c>
      <c r="E899" t="str">
        <f>VLOOKUP(A899,Municipios!$B$2:$B$223,1,FALSE)</f>
        <v>Lleida</v>
      </c>
    </row>
    <row r="900" spans="1:5" x14ac:dyDescent="0.2">
      <c r="A900" t="s">
        <v>211</v>
      </c>
      <c r="B900" t="s">
        <v>1799</v>
      </c>
      <c r="C900" s="19" t="str">
        <f t="shared" si="14"/>
        <v>Lleida-hasta-Donostia-San Sebastián</v>
      </c>
      <c r="D900">
        <v>405</v>
      </c>
      <c r="E900" t="str">
        <f>VLOOKUP(A900,Municipios!$B$2:$B$223,1,FALSE)</f>
        <v>Lleida</v>
      </c>
    </row>
    <row r="901" spans="1:5" x14ac:dyDescent="0.2">
      <c r="A901" t="s">
        <v>211</v>
      </c>
      <c r="B901" t="s">
        <v>530</v>
      </c>
      <c r="C901" s="19" t="str">
        <f t="shared" si="14"/>
        <v>Lleida-hasta-Zamora</v>
      </c>
      <c r="D901">
        <v>608</v>
      </c>
      <c r="E901" t="str">
        <f>VLOOKUP(A901,Municipios!$B$2:$B$223,1,FALSE)</f>
        <v>Lleida</v>
      </c>
    </row>
    <row r="902" spans="1:5" x14ac:dyDescent="0.2">
      <c r="A902" t="s">
        <v>211</v>
      </c>
      <c r="B902" t="s">
        <v>487</v>
      </c>
      <c r="C902" s="19" t="str">
        <f t="shared" si="14"/>
        <v>Lleida-hasta-Madrid</v>
      </c>
      <c r="D902">
        <v>452</v>
      </c>
      <c r="E902" t="str">
        <f>VLOOKUP(A902,Municipios!$B$2:$B$223,1,FALSE)</f>
        <v>Lleida</v>
      </c>
    </row>
    <row r="903" spans="1:5" x14ac:dyDescent="0.2">
      <c r="A903" t="s">
        <v>211</v>
      </c>
      <c r="B903" t="s">
        <v>496</v>
      </c>
      <c r="C903" s="19" t="str">
        <f t="shared" si="14"/>
        <v>Lleida-hasta-Salamanca</v>
      </c>
      <c r="D903">
        <v>734</v>
      </c>
      <c r="E903" t="str">
        <f>VLOOKUP(A903,Municipios!$B$2:$B$223,1,FALSE)</f>
        <v>Lleida</v>
      </c>
    </row>
    <row r="904" spans="1:5" x14ac:dyDescent="0.2">
      <c r="A904" t="s">
        <v>211</v>
      </c>
      <c r="B904" t="s">
        <v>495</v>
      </c>
      <c r="C904" s="19" t="str">
        <f t="shared" si="14"/>
        <v>Lleida-hasta-Pontevedra</v>
      </c>
      <c r="D904">
        <v>921</v>
      </c>
      <c r="E904" t="str">
        <f>VLOOKUP(A904,Municipios!$B$2:$B$223,1,FALSE)</f>
        <v>Lleida</v>
      </c>
    </row>
    <row r="905" spans="1:5" x14ac:dyDescent="0.2">
      <c r="A905" t="s">
        <v>211</v>
      </c>
      <c r="B905" t="s">
        <v>491</v>
      </c>
      <c r="C905" s="19" t="str">
        <f t="shared" si="14"/>
        <v>Lleida-hasta-Pamplona/Iruña</v>
      </c>
      <c r="D905">
        <v>315</v>
      </c>
      <c r="E905" t="str">
        <f>VLOOKUP(A905,Municipios!$B$2:$B$223,1,FALSE)</f>
        <v>Lleida</v>
      </c>
    </row>
    <row r="906" spans="1:5" x14ac:dyDescent="0.2">
      <c r="A906" t="s">
        <v>211</v>
      </c>
      <c r="B906" t="s">
        <v>494</v>
      </c>
      <c r="C906" s="19" t="str">
        <f t="shared" si="14"/>
        <v>Lleida-hasta-Palencia</v>
      </c>
      <c r="D906">
        <v>592</v>
      </c>
      <c r="E906" t="str">
        <f>VLOOKUP(A906,Municipios!$B$2:$B$223,1,FALSE)</f>
        <v>Lleida</v>
      </c>
    </row>
    <row r="907" spans="1:5" x14ac:dyDescent="0.2">
      <c r="A907" t="s">
        <v>211</v>
      </c>
      <c r="B907" t="s">
        <v>493</v>
      </c>
      <c r="C907" s="19" t="str">
        <f t="shared" si="14"/>
        <v>Lleida-hasta-Oviedo</v>
      </c>
      <c r="D907">
        <v>796</v>
      </c>
      <c r="E907" t="str">
        <f>VLOOKUP(A907,Municipios!$B$2:$B$223,1,FALSE)</f>
        <v>Lleida</v>
      </c>
    </row>
    <row r="908" spans="1:5" x14ac:dyDescent="0.2">
      <c r="A908" t="s">
        <v>211</v>
      </c>
      <c r="B908" t="s">
        <v>492</v>
      </c>
      <c r="C908" s="19" t="str">
        <f t="shared" si="14"/>
        <v>Lleida-hasta-Ourense</v>
      </c>
      <c r="D908">
        <v>827</v>
      </c>
      <c r="E908" t="str">
        <f>VLOOKUP(A908,Municipios!$B$2:$B$223,1,FALSE)</f>
        <v>Lleida</v>
      </c>
    </row>
    <row r="909" spans="1:5" x14ac:dyDescent="0.2">
      <c r="A909" t="s">
        <v>211</v>
      </c>
      <c r="B909" t="s">
        <v>490</v>
      </c>
      <c r="C909" s="19" t="str">
        <f t="shared" si="14"/>
        <v>Lleida-hasta-Murcia</v>
      </c>
      <c r="D909">
        <v>645</v>
      </c>
      <c r="E909" t="str">
        <f>VLOOKUP(A909,Municipios!$B$2:$B$223,1,FALSE)</f>
        <v>Lleida</v>
      </c>
    </row>
    <row r="910" spans="1:5" x14ac:dyDescent="0.2">
      <c r="A910" t="s">
        <v>211</v>
      </c>
      <c r="B910" t="s">
        <v>489</v>
      </c>
      <c r="C910" s="19" t="str">
        <f t="shared" si="14"/>
        <v>Lleida-hasta-Málaga</v>
      </c>
      <c r="D910">
        <v>1008</v>
      </c>
      <c r="E910" t="str">
        <f>VLOOKUP(A910,Municipios!$B$2:$B$223,1,FALSE)</f>
        <v>Lleida</v>
      </c>
    </row>
    <row r="911" spans="1:5" x14ac:dyDescent="0.2">
      <c r="A911" t="s">
        <v>211</v>
      </c>
      <c r="B911" t="s">
        <v>498</v>
      </c>
      <c r="C911" s="19" t="str">
        <f t="shared" si="14"/>
        <v>Lleida-hasta-Santander</v>
      </c>
      <c r="D911">
        <v>642</v>
      </c>
      <c r="E911" t="str">
        <f>VLOOKUP(A911,Municipios!$B$2:$B$223,1,FALSE)</f>
        <v>Lleida</v>
      </c>
    </row>
    <row r="912" spans="1:5" x14ac:dyDescent="0.2">
      <c r="A912" t="s">
        <v>211</v>
      </c>
      <c r="B912" t="s">
        <v>499</v>
      </c>
      <c r="C912" s="19" t="str">
        <f t="shared" si="14"/>
        <v>Lleida-hasta-Segovia</v>
      </c>
      <c r="D912">
        <v>554</v>
      </c>
      <c r="E912" t="str">
        <f>VLOOKUP(A912,Municipios!$B$2:$B$223,1,FALSE)</f>
        <v>Lleida</v>
      </c>
    </row>
    <row r="913" spans="1:5" x14ac:dyDescent="0.2">
      <c r="A913" t="s">
        <v>487</v>
      </c>
      <c r="B913" t="s">
        <v>501</v>
      </c>
      <c r="C913" s="19" t="str">
        <f t="shared" si="14"/>
        <v>Madrid-hasta-Sevilla</v>
      </c>
      <c r="D913">
        <v>529</v>
      </c>
      <c r="E913" t="str">
        <f>VLOOKUP(A913,Municipios!$B$2:$B$223,1,FALSE)</f>
        <v>Madrid</v>
      </c>
    </row>
    <row r="914" spans="1:5" x14ac:dyDescent="0.2">
      <c r="A914" t="s">
        <v>487</v>
      </c>
      <c r="B914" t="s">
        <v>502</v>
      </c>
      <c r="C914" s="19" t="str">
        <f t="shared" si="14"/>
        <v>Madrid-hasta-Soria</v>
      </c>
      <c r="D914">
        <v>221</v>
      </c>
      <c r="E914" t="str">
        <f>VLOOKUP(A914,Municipios!$B$2:$B$223,1,FALSE)</f>
        <v>Madrid</v>
      </c>
    </row>
    <row r="915" spans="1:5" x14ac:dyDescent="0.2">
      <c r="A915" t="s">
        <v>487</v>
      </c>
      <c r="B915" t="s">
        <v>503</v>
      </c>
      <c r="C915" s="19" t="str">
        <f t="shared" si="14"/>
        <v>Madrid-hasta-Tarragona</v>
      </c>
      <c r="D915">
        <v>576</v>
      </c>
      <c r="E915" t="str">
        <f>VLOOKUP(A915,Municipios!$B$2:$B$223,1,FALSE)</f>
        <v>Madrid</v>
      </c>
    </row>
    <row r="916" spans="1:5" x14ac:dyDescent="0.2">
      <c r="A916" t="s">
        <v>487</v>
      </c>
      <c r="B916" t="s">
        <v>504</v>
      </c>
      <c r="C916" s="19" t="str">
        <f t="shared" si="14"/>
        <v>Madrid-hasta-Teruel</v>
      </c>
      <c r="D916">
        <v>292</v>
      </c>
      <c r="E916" t="str">
        <f>VLOOKUP(A916,Municipios!$B$2:$B$223,1,FALSE)</f>
        <v>Madrid</v>
      </c>
    </row>
    <row r="917" spans="1:5" x14ac:dyDescent="0.2">
      <c r="A917" t="s">
        <v>487</v>
      </c>
      <c r="B917" t="s">
        <v>488</v>
      </c>
      <c r="C917" s="19" t="str">
        <f t="shared" si="14"/>
        <v>Madrid-hasta-Toledo</v>
      </c>
      <c r="D917">
        <v>68</v>
      </c>
      <c r="E917" t="str">
        <f>VLOOKUP(A917,Municipios!$B$2:$B$223,1,FALSE)</f>
        <v>Madrid</v>
      </c>
    </row>
    <row r="918" spans="1:5" x14ac:dyDescent="0.2">
      <c r="A918" t="s">
        <v>487</v>
      </c>
      <c r="B918" t="s">
        <v>528</v>
      </c>
      <c r="C918" s="19" t="str">
        <f t="shared" si="14"/>
        <v>Madrid-hasta-Valladolid</v>
      </c>
      <c r="D918">
        <v>211</v>
      </c>
      <c r="E918" t="str">
        <f>VLOOKUP(A918,Municipios!$B$2:$B$223,1,FALSE)</f>
        <v>Madrid</v>
      </c>
    </row>
    <row r="919" spans="1:5" x14ac:dyDescent="0.2">
      <c r="A919" t="s">
        <v>487</v>
      </c>
      <c r="B919" t="s">
        <v>530</v>
      </c>
      <c r="C919" s="19" t="str">
        <f t="shared" si="14"/>
        <v>Madrid-hasta-Zamora</v>
      </c>
      <c r="D919">
        <v>249</v>
      </c>
      <c r="E919" t="str">
        <f>VLOOKUP(A919,Municipios!$B$2:$B$223,1,FALSE)</f>
        <v>Madrid</v>
      </c>
    </row>
    <row r="920" spans="1:5" x14ac:dyDescent="0.2">
      <c r="A920" t="s">
        <v>487</v>
      </c>
      <c r="B920" t="s">
        <v>531</v>
      </c>
      <c r="C920" s="19" t="str">
        <f t="shared" si="14"/>
        <v>Madrid-hasta-Zaragoza</v>
      </c>
      <c r="D920">
        <v>312</v>
      </c>
      <c r="E920" t="str">
        <f>VLOOKUP(A920,Municipios!$B$2:$B$223,1,FALSE)</f>
        <v>Madrid</v>
      </c>
    </row>
    <row r="921" spans="1:5" x14ac:dyDescent="0.2">
      <c r="A921" t="s">
        <v>487</v>
      </c>
      <c r="B921" t="s">
        <v>527</v>
      </c>
      <c r="C921" s="19" t="str">
        <f t="shared" si="14"/>
        <v>Madrid-hasta-Valencia</v>
      </c>
      <c r="D921">
        <v>347</v>
      </c>
      <c r="E921" t="str">
        <f>VLOOKUP(A921,Municipios!$B$2:$B$223,1,FALSE)</f>
        <v>Madrid</v>
      </c>
    </row>
    <row r="922" spans="1:5" x14ac:dyDescent="0.2">
      <c r="A922" t="s">
        <v>487</v>
      </c>
      <c r="B922" t="s">
        <v>499</v>
      </c>
      <c r="C922" s="19" t="str">
        <f t="shared" si="14"/>
        <v>Madrid-hasta-Segovia</v>
      </c>
      <c r="D922">
        <v>90</v>
      </c>
      <c r="E922" t="str">
        <f>VLOOKUP(A922,Municipios!$B$2:$B$223,1,FALSE)</f>
        <v>Madrid</v>
      </c>
    </row>
    <row r="923" spans="1:5" x14ac:dyDescent="0.2">
      <c r="A923" t="s">
        <v>487</v>
      </c>
      <c r="B923" t="s">
        <v>492</v>
      </c>
      <c r="C923" s="19" t="str">
        <f t="shared" si="14"/>
        <v>Madrid-hasta-Ourense</v>
      </c>
      <c r="D923">
        <v>490</v>
      </c>
      <c r="E923" t="str">
        <f>VLOOKUP(A923,Municipios!$B$2:$B$223,1,FALSE)</f>
        <v>Madrid</v>
      </c>
    </row>
    <row r="924" spans="1:5" x14ac:dyDescent="0.2">
      <c r="A924" t="s">
        <v>487</v>
      </c>
      <c r="B924" t="s">
        <v>490</v>
      </c>
      <c r="C924" s="19" t="str">
        <f t="shared" si="14"/>
        <v>Madrid-hasta-Murcia</v>
      </c>
      <c r="D924">
        <v>388</v>
      </c>
      <c r="E924" t="str">
        <f>VLOOKUP(A924,Municipios!$B$2:$B$223,1,FALSE)</f>
        <v>Madrid</v>
      </c>
    </row>
    <row r="925" spans="1:5" x14ac:dyDescent="0.2">
      <c r="A925" t="s">
        <v>487</v>
      </c>
      <c r="B925" t="s">
        <v>489</v>
      </c>
      <c r="C925" s="19" t="str">
        <f t="shared" si="14"/>
        <v>Madrid-hasta-Málaga</v>
      </c>
      <c r="D925">
        <v>550</v>
      </c>
      <c r="E925" t="str">
        <f>VLOOKUP(A925,Municipios!$B$2:$B$223,1,FALSE)</f>
        <v>Madrid</v>
      </c>
    </row>
    <row r="926" spans="1:5" x14ac:dyDescent="0.2">
      <c r="A926" t="s">
        <v>487</v>
      </c>
      <c r="B926" t="s">
        <v>493</v>
      </c>
      <c r="C926" s="19" t="str">
        <f t="shared" si="14"/>
        <v>Madrid-hasta-Oviedo</v>
      </c>
      <c r="D926">
        <v>434</v>
      </c>
      <c r="E926" t="str">
        <f>VLOOKUP(A926,Municipios!$B$2:$B$223,1,FALSE)</f>
        <v>Madrid</v>
      </c>
    </row>
    <row r="927" spans="1:5" x14ac:dyDescent="0.2">
      <c r="A927" t="s">
        <v>487</v>
      </c>
      <c r="B927" t="s">
        <v>42</v>
      </c>
      <c r="C927" s="19" t="str">
        <f t="shared" si="14"/>
        <v>Madrid-hasta-Vitoria/Gasteiz</v>
      </c>
      <c r="D927">
        <v>334</v>
      </c>
      <c r="E927" t="str">
        <f>VLOOKUP(A927,Municipios!$B$2:$B$223,1,FALSE)</f>
        <v>Madrid</v>
      </c>
    </row>
    <row r="928" spans="1:5" x14ac:dyDescent="0.2">
      <c r="A928" t="s">
        <v>487</v>
      </c>
      <c r="B928" t="s">
        <v>494</v>
      </c>
      <c r="C928" s="19" t="str">
        <f t="shared" si="14"/>
        <v>Madrid-hasta-Palencia</v>
      </c>
      <c r="D928">
        <v>259</v>
      </c>
      <c r="E928" t="str">
        <f>VLOOKUP(A928,Municipios!$B$2:$B$223,1,FALSE)</f>
        <v>Madrid</v>
      </c>
    </row>
    <row r="929" spans="1:5" x14ac:dyDescent="0.2">
      <c r="A929" t="s">
        <v>487</v>
      </c>
      <c r="B929" t="s">
        <v>491</v>
      </c>
      <c r="C929" s="19" t="str">
        <f t="shared" si="14"/>
        <v>Madrid-hasta-Pamplona/Iruña</v>
      </c>
      <c r="D929">
        <v>424</v>
      </c>
      <c r="E929" t="str">
        <f>VLOOKUP(A929,Municipios!$B$2:$B$223,1,FALSE)</f>
        <v>Madrid</v>
      </c>
    </row>
    <row r="930" spans="1:5" x14ac:dyDescent="0.2">
      <c r="A930" t="s">
        <v>487</v>
      </c>
      <c r="B930" t="s">
        <v>495</v>
      </c>
      <c r="C930" s="19" t="str">
        <f t="shared" si="14"/>
        <v>Madrid-hasta-Pontevedra</v>
      </c>
      <c r="D930">
        <v>584</v>
      </c>
      <c r="E930" t="str">
        <f>VLOOKUP(A930,Municipios!$B$2:$B$223,1,FALSE)</f>
        <v>Madrid</v>
      </c>
    </row>
    <row r="931" spans="1:5" x14ac:dyDescent="0.2">
      <c r="A931" t="s">
        <v>487</v>
      </c>
      <c r="B931" t="s">
        <v>496</v>
      </c>
      <c r="C931" s="19" t="str">
        <f t="shared" si="14"/>
        <v>Madrid-hasta-Salamanca</v>
      </c>
      <c r="D931">
        <v>204</v>
      </c>
      <c r="E931" t="str">
        <f>VLOOKUP(A931,Municipios!$B$2:$B$223,1,FALSE)</f>
        <v>Madrid</v>
      </c>
    </row>
    <row r="932" spans="1:5" x14ac:dyDescent="0.2">
      <c r="A932" t="s">
        <v>487</v>
      </c>
      <c r="B932" t="s">
        <v>1799</v>
      </c>
      <c r="C932" s="19" t="str">
        <f t="shared" si="14"/>
        <v>Madrid-hasta-Donostia-San Sebastián</v>
      </c>
      <c r="D932">
        <v>451</v>
      </c>
      <c r="E932" t="str">
        <f>VLOOKUP(A932,Municipios!$B$2:$B$223,1,FALSE)</f>
        <v>Madrid</v>
      </c>
    </row>
    <row r="933" spans="1:5" x14ac:dyDescent="0.2">
      <c r="A933" t="s">
        <v>487</v>
      </c>
      <c r="B933" t="s">
        <v>498</v>
      </c>
      <c r="C933" s="19" t="str">
        <f t="shared" si="14"/>
        <v>Madrid-hasta-Santander</v>
      </c>
      <c r="D933">
        <v>388</v>
      </c>
      <c r="E933" t="str">
        <f>VLOOKUP(A933,Municipios!$B$2:$B$223,1,FALSE)</f>
        <v>Madrid</v>
      </c>
    </row>
    <row r="934" spans="1:5" x14ac:dyDescent="0.2">
      <c r="A934" t="s">
        <v>489</v>
      </c>
      <c r="B934" t="s">
        <v>42</v>
      </c>
      <c r="C934" s="19" t="str">
        <f t="shared" si="14"/>
        <v>Málaga-hasta-Vitoria/Gasteiz</v>
      </c>
      <c r="D934">
        <v>901</v>
      </c>
      <c r="E934" t="str">
        <f>VLOOKUP(A934,Municipios!$B$2:$B$223,1,FALSE)</f>
        <v>Málaga</v>
      </c>
    </row>
    <row r="935" spans="1:5" x14ac:dyDescent="0.2">
      <c r="A935" t="s">
        <v>489</v>
      </c>
      <c r="B935" t="s">
        <v>501</v>
      </c>
      <c r="C935" s="19" t="str">
        <f t="shared" si="14"/>
        <v>Málaga-hasta-Sevilla</v>
      </c>
      <c r="D935">
        <v>200</v>
      </c>
      <c r="E935" t="str">
        <f>VLOOKUP(A935,Municipios!$B$2:$B$223,1,FALSE)</f>
        <v>Málaga</v>
      </c>
    </row>
    <row r="936" spans="1:5" x14ac:dyDescent="0.2">
      <c r="A936" t="s">
        <v>489</v>
      </c>
      <c r="B936" t="s">
        <v>530</v>
      </c>
      <c r="C936" s="19" t="str">
        <f t="shared" si="14"/>
        <v>Málaga-hasta-Zamora</v>
      </c>
      <c r="D936">
        <v>738</v>
      </c>
      <c r="E936" t="str">
        <f>VLOOKUP(A936,Municipios!$B$2:$B$223,1,FALSE)</f>
        <v>Málaga</v>
      </c>
    </row>
    <row r="937" spans="1:5" x14ac:dyDescent="0.2">
      <c r="A937" t="s">
        <v>489</v>
      </c>
      <c r="B937" t="s">
        <v>528</v>
      </c>
      <c r="C937" s="19" t="str">
        <f t="shared" si="14"/>
        <v>Málaga-hasta-Valladolid</v>
      </c>
      <c r="D937">
        <v>767</v>
      </c>
      <c r="E937" t="str">
        <f>VLOOKUP(A937,Municipios!$B$2:$B$223,1,FALSE)</f>
        <v>Málaga</v>
      </c>
    </row>
    <row r="938" spans="1:5" x14ac:dyDescent="0.2">
      <c r="A938" t="s">
        <v>489</v>
      </c>
      <c r="B938" t="s">
        <v>527</v>
      </c>
      <c r="C938" s="19" t="str">
        <f t="shared" si="14"/>
        <v>Málaga-hasta-Valencia</v>
      </c>
      <c r="D938">
        <v>663</v>
      </c>
      <c r="E938" t="str">
        <f>VLOOKUP(A938,Municipios!$B$2:$B$223,1,FALSE)</f>
        <v>Málaga</v>
      </c>
    </row>
    <row r="939" spans="1:5" x14ac:dyDescent="0.2">
      <c r="A939" t="s">
        <v>489</v>
      </c>
      <c r="B939" t="s">
        <v>488</v>
      </c>
      <c r="C939" s="19" t="str">
        <f t="shared" si="14"/>
        <v>Málaga-hasta-Toledo</v>
      </c>
      <c r="D939">
        <v>466</v>
      </c>
      <c r="E939" t="str">
        <f>VLOOKUP(A939,Municipios!$B$2:$B$223,1,FALSE)</f>
        <v>Málaga</v>
      </c>
    </row>
    <row r="940" spans="1:5" x14ac:dyDescent="0.2">
      <c r="A940" t="s">
        <v>489</v>
      </c>
      <c r="B940" t="s">
        <v>504</v>
      </c>
      <c r="C940" s="19" t="str">
        <f t="shared" si="14"/>
        <v>Málaga-hasta-Teruel</v>
      </c>
      <c r="D940">
        <v>752</v>
      </c>
      <c r="E940" t="str">
        <f>VLOOKUP(A940,Municipios!$B$2:$B$223,1,FALSE)</f>
        <v>Málaga</v>
      </c>
    </row>
    <row r="941" spans="1:5" x14ac:dyDescent="0.2">
      <c r="A941" t="s">
        <v>489</v>
      </c>
      <c r="B941" t="s">
        <v>503</v>
      </c>
      <c r="C941" s="19" t="str">
        <f t="shared" si="14"/>
        <v>Málaga-hasta-Tarragona</v>
      </c>
      <c r="D941">
        <v>920</v>
      </c>
      <c r="E941" t="str">
        <f>VLOOKUP(A941,Municipios!$B$2:$B$223,1,FALSE)</f>
        <v>Málaga</v>
      </c>
    </row>
    <row r="942" spans="1:5" x14ac:dyDescent="0.2">
      <c r="A942" t="s">
        <v>489</v>
      </c>
      <c r="B942" t="s">
        <v>502</v>
      </c>
      <c r="C942" s="19" t="str">
        <f t="shared" si="14"/>
        <v>Málaga-hasta-Soria</v>
      </c>
      <c r="D942">
        <v>777</v>
      </c>
      <c r="E942" t="str">
        <f>VLOOKUP(A942,Municipios!$B$2:$B$223,1,FALSE)</f>
        <v>Málaga</v>
      </c>
    </row>
    <row r="943" spans="1:5" x14ac:dyDescent="0.2">
      <c r="A943" t="s">
        <v>489</v>
      </c>
      <c r="B943" t="s">
        <v>492</v>
      </c>
      <c r="C943" s="19" t="str">
        <f t="shared" si="14"/>
        <v>Málaga-hasta-Ourense</v>
      </c>
      <c r="D943">
        <v>1030</v>
      </c>
      <c r="E943" t="str">
        <f>VLOOKUP(A943,Municipios!$B$2:$B$223,1,FALSE)</f>
        <v>Málaga</v>
      </c>
    </row>
    <row r="944" spans="1:5" x14ac:dyDescent="0.2">
      <c r="A944" t="s">
        <v>489</v>
      </c>
      <c r="B944" t="s">
        <v>499</v>
      </c>
      <c r="C944" s="19" t="str">
        <f t="shared" si="14"/>
        <v>Málaga-hasta-Segovia</v>
      </c>
      <c r="D944">
        <v>653</v>
      </c>
      <c r="E944" t="str">
        <f>VLOOKUP(A944,Municipios!$B$2:$B$223,1,FALSE)</f>
        <v>Málaga</v>
      </c>
    </row>
    <row r="945" spans="1:5" x14ac:dyDescent="0.2">
      <c r="A945" t="s">
        <v>489</v>
      </c>
      <c r="B945" t="s">
        <v>531</v>
      </c>
      <c r="C945" s="19" t="str">
        <f t="shared" si="14"/>
        <v>Málaga-hasta-Zaragoza</v>
      </c>
      <c r="D945">
        <v>868</v>
      </c>
      <c r="E945" t="str">
        <f>VLOOKUP(A945,Municipios!$B$2:$B$223,1,FALSE)</f>
        <v>Málaga</v>
      </c>
    </row>
    <row r="946" spans="1:5" x14ac:dyDescent="0.2">
      <c r="A946" t="s">
        <v>489</v>
      </c>
      <c r="B946" t="s">
        <v>490</v>
      </c>
      <c r="C946" s="19" t="str">
        <f t="shared" si="14"/>
        <v>Málaga-hasta-Murcia</v>
      </c>
      <c r="D946">
        <v>403</v>
      </c>
      <c r="E946" t="str">
        <f>VLOOKUP(A946,Municipios!$B$2:$B$223,1,FALSE)</f>
        <v>Málaga</v>
      </c>
    </row>
    <row r="947" spans="1:5" x14ac:dyDescent="0.2">
      <c r="A947" t="s">
        <v>489</v>
      </c>
      <c r="B947" t="s">
        <v>493</v>
      </c>
      <c r="C947" s="19" t="str">
        <f t="shared" si="14"/>
        <v>Málaga-hasta-Oviedo</v>
      </c>
      <c r="D947">
        <v>992</v>
      </c>
      <c r="E947" t="str">
        <f>VLOOKUP(A947,Municipios!$B$2:$B$223,1,FALSE)</f>
        <v>Málaga</v>
      </c>
    </row>
    <row r="948" spans="1:5" x14ac:dyDescent="0.2">
      <c r="A948" t="s">
        <v>489</v>
      </c>
      <c r="B948" t="s">
        <v>494</v>
      </c>
      <c r="C948" s="19" t="str">
        <f t="shared" si="14"/>
        <v>Málaga-hasta-Palencia</v>
      </c>
      <c r="D948">
        <v>835</v>
      </c>
      <c r="E948" t="str">
        <f>VLOOKUP(A948,Municipios!$B$2:$B$223,1,FALSE)</f>
        <v>Málaga</v>
      </c>
    </row>
    <row r="949" spans="1:5" x14ac:dyDescent="0.2">
      <c r="A949" t="s">
        <v>489</v>
      </c>
      <c r="B949" t="s">
        <v>491</v>
      </c>
      <c r="C949" s="19" t="str">
        <f t="shared" si="14"/>
        <v>Málaga-hasta-Pamplona/Iruña</v>
      </c>
      <c r="D949">
        <v>974</v>
      </c>
      <c r="E949" t="str">
        <f>VLOOKUP(A949,Municipios!$B$2:$B$223,1,FALSE)</f>
        <v>Málaga</v>
      </c>
    </row>
    <row r="950" spans="1:5" x14ac:dyDescent="0.2">
      <c r="A950" t="s">
        <v>489</v>
      </c>
      <c r="B950" t="s">
        <v>495</v>
      </c>
      <c r="C950" s="19" t="str">
        <f t="shared" si="14"/>
        <v>Málaga-hasta-Pontevedra</v>
      </c>
      <c r="D950">
        <v>1119</v>
      </c>
      <c r="E950" t="str">
        <f>VLOOKUP(A950,Municipios!$B$2:$B$223,1,FALSE)</f>
        <v>Málaga</v>
      </c>
    </row>
    <row r="951" spans="1:5" x14ac:dyDescent="0.2">
      <c r="A951" t="s">
        <v>489</v>
      </c>
      <c r="B951" t="s">
        <v>496</v>
      </c>
      <c r="C951" s="19" t="str">
        <f t="shared" si="14"/>
        <v>Málaga-hasta-Salamanca</v>
      </c>
      <c r="D951">
        <v>673</v>
      </c>
      <c r="E951" t="str">
        <f>VLOOKUP(A951,Municipios!$B$2:$B$223,1,FALSE)</f>
        <v>Málaga</v>
      </c>
    </row>
    <row r="952" spans="1:5" x14ac:dyDescent="0.2">
      <c r="A952" t="s">
        <v>489</v>
      </c>
      <c r="B952" t="s">
        <v>1799</v>
      </c>
      <c r="C952" s="19" t="str">
        <f t="shared" si="14"/>
        <v>Málaga-hasta-Donostia-San Sebastián</v>
      </c>
      <c r="D952">
        <v>1018</v>
      </c>
      <c r="E952" t="str">
        <f>VLOOKUP(A952,Municipios!$B$2:$B$223,1,FALSE)</f>
        <v>Málaga</v>
      </c>
    </row>
    <row r="953" spans="1:5" x14ac:dyDescent="0.2">
      <c r="A953" t="s">
        <v>489</v>
      </c>
      <c r="B953" t="s">
        <v>498</v>
      </c>
      <c r="C953" s="19" t="str">
        <f t="shared" si="14"/>
        <v>Málaga-hasta-Santander</v>
      </c>
      <c r="D953">
        <v>955</v>
      </c>
      <c r="E953" t="str">
        <f>VLOOKUP(A953,Municipios!$B$2:$B$223,1,FALSE)</f>
        <v>Málaga</v>
      </c>
    </row>
    <row r="954" spans="1:5" x14ac:dyDescent="0.2">
      <c r="A954" t="s">
        <v>490</v>
      </c>
      <c r="B954" t="s">
        <v>530</v>
      </c>
      <c r="C954" s="19" t="str">
        <f t="shared" si="14"/>
        <v>Murcia-hasta-Zamora</v>
      </c>
      <c r="D954">
        <v>665</v>
      </c>
      <c r="E954" t="str">
        <f>VLOOKUP(A954,Municipios!$B$2:$B$223,1,FALSE)</f>
        <v>Murcia</v>
      </c>
    </row>
    <row r="955" spans="1:5" x14ac:dyDescent="0.2">
      <c r="A955" t="s">
        <v>490</v>
      </c>
      <c r="B955" t="s">
        <v>498</v>
      </c>
      <c r="C955" s="19" t="str">
        <f t="shared" si="14"/>
        <v>Murcia-hasta-Santander</v>
      </c>
      <c r="D955">
        <v>790</v>
      </c>
      <c r="E955" t="str">
        <f>VLOOKUP(A955,Municipios!$B$2:$B$223,1,FALSE)</f>
        <v>Murcia</v>
      </c>
    </row>
    <row r="956" spans="1:5" x14ac:dyDescent="0.2">
      <c r="A956" t="s">
        <v>490</v>
      </c>
      <c r="B956" t="s">
        <v>42</v>
      </c>
      <c r="C956" s="19" t="str">
        <f t="shared" si="14"/>
        <v>Murcia-hasta-Vitoria/Gasteiz</v>
      </c>
      <c r="D956">
        <v>736</v>
      </c>
      <c r="E956" t="str">
        <f>VLOOKUP(A956,Municipios!$B$2:$B$223,1,FALSE)</f>
        <v>Murcia</v>
      </c>
    </row>
    <row r="957" spans="1:5" x14ac:dyDescent="0.2">
      <c r="A957" t="s">
        <v>490</v>
      </c>
      <c r="B957" t="s">
        <v>528</v>
      </c>
      <c r="C957" s="19" t="str">
        <f t="shared" si="14"/>
        <v>Murcia-hasta-Valladolid</v>
      </c>
      <c r="D957">
        <v>617</v>
      </c>
      <c r="E957" t="str">
        <f>VLOOKUP(A957,Municipios!$B$2:$B$223,1,FALSE)</f>
        <v>Murcia</v>
      </c>
    </row>
    <row r="958" spans="1:5" x14ac:dyDescent="0.2">
      <c r="A958" t="s">
        <v>490</v>
      </c>
      <c r="B958" t="s">
        <v>527</v>
      </c>
      <c r="C958" s="19" t="str">
        <f t="shared" si="14"/>
        <v>Murcia-hasta-Valencia</v>
      </c>
      <c r="D958">
        <v>259</v>
      </c>
      <c r="E958" t="str">
        <f>VLOOKUP(A958,Municipios!$B$2:$B$223,1,FALSE)</f>
        <v>Murcia</v>
      </c>
    </row>
    <row r="959" spans="1:5" x14ac:dyDescent="0.2">
      <c r="A959" t="s">
        <v>490</v>
      </c>
      <c r="B959" t="s">
        <v>488</v>
      </c>
      <c r="C959" s="19" t="str">
        <f t="shared" ref="C959:C1022" si="15">CONCATENATE(A959,"-hasta-",B959)</f>
        <v>Murcia-hasta-Toledo</v>
      </c>
      <c r="D959">
        <v>432</v>
      </c>
      <c r="E959" t="str">
        <f>VLOOKUP(A959,Municipios!$B$2:$B$223,1,FALSE)</f>
        <v>Murcia</v>
      </c>
    </row>
    <row r="960" spans="1:5" x14ac:dyDescent="0.2">
      <c r="A960" t="s">
        <v>490</v>
      </c>
      <c r="B960" t="s">
        <v>504</v>
      </c>
      <c r="C960" s="19" t="str">
        <f t="shared" si="15"/>
        <v>Murcia-hasta-Teruel</v>
      </c>
      <c r="D960">
        <v>384</v>
      </c>
      <c r="E960" t="str">
        <f>VLOOKUP(A960,Municipios!$B$2:$B$223,1,FALSE)</f>
        <v>Murcia</v>
      </c>
    </row>
    <row r="961" spans="1:5" x14ac:dyDescent="0.2">
      <c r="A961" t="s">
        <v>490</v>
      </c>
      <c r="B961" t="s">
        <v>503</v>
      </c>
      <c r="C961" s="19" t="str">
        <f t="shared" si="15"/>
        <v>Murcia-hasta-Tarragona</v>
      </c>
      <c r="D961">
        <v>517</v>
      </c>
      <c r="E961" t="str">
        <f>VLOOKUP(A961,Municipios!$B$2:$B$223,1,FALSE)</f>
        <v>Murcia</v>
      </c>
    </row>
    <row r="962" spans="1:5" x14ac:dyDescent="0.2">
      <c r="A962" t="s">
        <v>490</v>
      </c>
      <c r="B962" t="s">
        <v>502</v>
      </c>
      <c r="C962" s="19" t="str">
        <f t="shared" si="15"/>
        <v>Murcia-hasta-Soria</v>
      </c>
      <c r="D962">
        <v>554</v>
      </c>
      <c r="E962" t="str">
        <f>VLOOKUP(A962,Municipios!$B$2:$B$223,1,FALSE)</f>
        <v>Murcia</v>
      </c>
    </row>
    <row r="963" spans="1:5" x14ac:dyDescent="0.2">
      <c r="A963" t="s">
        <v>490</v>
      </c>
      <c r="B963" t="s">
        <v>531</v>
      </c>
      <c r="C963" s="19" t="str">
        <f t="shared" si="15"/>
        <v>Murcia-hasta-Zaragoza</v>
      </c>
      <c r="D963">
        <v>548</v>
      </c>
      <c r="E963" t="str">
        <f>VLOOKUP(A963,Municipios!$B$2:$B$223,1,FALSE)</f>
        <v>Murcia</v>
      </c>
    </row>
    <row r="964" spans="1:5" x14ac:dyDescent="0.2">
      <c r="A964" t="s">
        <v>490</v>
      </c>
      <c r="B964" t="s">
        <v>491</v>
      </c>
      <c r="C964" s="19" t="str">
        <f t="shared" si="15"/>
        <v>Murcia-hasta-Pamplona/Iruña</v>
      </c>
      <c r="D964">
        <v>723</v>
      </c>
      <c r="E964" t="str">
        <f>VLOOKUP(A964,Municipios!$B$2:$B$223,1,FALSE)</f>
        <v>Murcia</v>
      </c>
    </row>
    <row r="965" spans="1:5" x14ac:dyDescent="0.2">
      <c r="A965" t="s">
        <v>490</v>
      </c>
      <c r="B965" t="s">
        <v>492</v>
      </c>
      <c r="C965" s="19" t="str">
        <f t="shared" si="15"/>
        <v>Murcia-hasta-Ourense</v>
      </c>
      <c r="D965">
        <v>897</v>
      </c>
      <c r="E965" t="str">
        <f>VLOOKUP(A965,Municipios!$B$2:$B$223,1,FALSE)</f>
        <v>Murcia</v>
      </c>
    </row>
    <row r="966" spans="1:5" x14ac:dyDescent="0.2">
      <c r="A966" t="s">
        <v>490</v>
      </c>
      <c r="B966" t="s">
        <v>501</v>
      </c>
      <c r="C966" s="19" t="str">
        <f t="shared" si="15"/>
        <v>Murcia-hasta-Sevilla</v>
      </c>
      <c r="D966">
        <v>591</v>
      </c>
      <c r="E966" t="str">
        <f>VLOOKUP(A966,Municipios!$B$2:$B$223,1,FALSE)</f>
        <v>Murcia</v>
      </c>
    </row>
    <row r="967" spans="1:5" x14ac:dyDescent="0.2">
      <c r="A967" t="s">
        <v>490</v>
      </c>
      <c r="B967" t="s">
        <v>494</v>
      </c>
      <c r="C967" s="19" t="str">
        <f t="shared" si="15"/>
        <v>Murcia-hasta-Palencia</v>
      </c>
      <c r="D967">
        <v>665</v>
      </c>
      <c r="E967" t="str">
        <f>VLOOKUP(A967,Municipios!$B$2:$B$223,1,FALSE)</f>
        <v>Murcia</v>
      </c>
    </row>
    <row r="968" spans="1:5" x14ac:dyDescent="0.2">
      <c r="A968" t="s">
        <v>490</v>
      </c>
      <c r="B968" t="s">
        <v>499</v>
      </c>
      <c r="C968" s="19" t="str">
        <f t="shared" si="15"/>
        <v>Murcia-hasta-Segovia</v>
      </c>
      <c r="D968">
        <v>506</v>
      </c>
      <c r="E968" t="str">
        <f>VLOOKUP(A968,Municipios!$B$2:$B$223,1,FALSE)</f>
        <v>Murcia</v>
      </c>
    </row>
    <row r="969" spans="1:5" x14ac:dyDescent="0.2">
      <c r="A969" t="s">
        <v>490</v>
      </c>
      <c r="B969" t="s">
        <v>495</v>
      </c>
      <c r="C969" s="19" t="str">
        <f t="shared" si="15"/>
        <v>Murcia-hasta-Pontevedra</v>
      </c>
      <c r="D969">
        <v>1002</v>
      </c>
      <c r="E969" t="str">
        <f>VLOOKUP(A969,Municipios!$B$2:$B$223,1,FALSE)</f>
        <v>Murcia</v>
      </c>
    </row>
    <row r="970" spans="1:5" x14ac:dyDescent="0.2">
      <c r="A970" t="s">
        <v>490</v>
      </c>
      <c r="B970" t="s">
        <v>496</v>
      </c>
      <c r="C970" s="19" t="str">
        <f t="shared" si="15"/>
        <v>Murcia-hasta-Salamanca</v>
      </c>
      <c r="D970">
        <v>619</v>
      </c>
      <c r="E970" t="str">
        <f>VLOOKUP(A970,Municipios!$B$2:$B$223,1,FALSE)</f>
        <v>Murcia</v>
      </c>
    </row>
    <row r="971" spans="1:5" x14ac:dyDescent="0.2">
      <c r="A971" t="s">
        <v>490</v>
      </c>
      <c r="B971" t="s">
        <v>1799</v>
      </c>
      <c r="C971" s="19" t="str">
        <f t="shared" si="15"/>
        <v>Murcia-hasta-Donostia-San Sebastián</v>
      </c>
      <c r="D971">
        <v>813</v>
      </c>
      <c r="E971" t="str">
        <f>VLOOKUP(A971,Municipios!$B$2:$B$223,1,FALSE)</f>
        <v>Murcia</v>
      </c>
    </row>
    <row r="972" spans="1:5" x14ac:dyDescent="0.2">
      <c r="A972" t="s">
        <v>490</v>
      </c>
      <c r="B972" t="s">
        <v>493</v>
      </c>
      <c r="C972" s="19" t="str">
        <f t="shared" si="15"/>
        <v>Murcia-hasta-Oviedo</v>
      </c>
      <c r="D972">
        <v>849</v>
      </c>
      <c r="E972" t="str">
        <f>VLOOKUP(A972,Municipios!$B$2:$B$223,1,FALSE)</f>
        <v>Murcia</v>
      </c>
    </row>
    <row r="973" spans="1:5" x14ac:dyDescent="0.2">
      <c r="A973" t="s">
        <v>492</v>
      </c>
      <c r="B973" t="s">
        <v>530</v>
      </c>
      <c r="C973" s="19" t="str">
        <f t="shared" si="15"/>
        <v>Ourense-hasta-Zamora</v>
      </c>
      <c r="D973">
        <v>296</v>
      </c>
      <c r="E973" t="str">
        <f>VLOOKUP(A973,Municipios!$B$2:$B$223,1,FALSE)</f>
        <v>Ourense</v>
      </c>
    </row>
    <row r="974" spans="1:5" x14ac:dyDescent="0.2">
      <c r="A974" t="s">
        <v>492</v>
      </c>
      <c r="B974" t="s">
        <v>42</v>
      </c>
      <c r="C974" s="19" t="str">
        <f t="shared" si="15"/>
        <v>Ourense-hasta-Vitoria/Gasteiz</v>
      </c>
      <c r="D974">
        <v>445</v>
      </c>
      <c r="E974" t="str">
        <f>VLOOKUP(A974,Municipios!$B$2:$B$223,1,FALSE)</f>
        <v>Ourense</v>
      </c>
    </row>
    <row r="975" spans="1:5" x14ac:dyDescent="0.2">
      <c r="A975" t="s">
        <v>492</v>
      </c>
      <c r="B975" t="s">
        <v>531</v>
      </c>
      <c r="C975" s="19" t="str">
        <f t="shared" si="15"/>
        <v>Ourense-hasta-Zaragoza</v>
      </c>
      <c r="D975">
        <v>649</v>
      </c>
      <c r="E975" t="str">
        <f>VLOOKUP(A975,Municipios!$B$2:$B$223,1,FALSE)</f>
        <v>Ourense</v>
      </c>
    </row>
    <row r="976" spans="1:5" x14ac:dyDescent="0.2">
      <c r="A976" t="s">
        <v>492</v>
      </c>
      <c r="B976" t="s">
        <v>527</v>
      </c>
      <c r="C976" s="19" t="str">
        <f t="shared" si="15"/>
        <v>Ourense-hasta-Valencia</v>
      </c>
      <c r="D976">
        <v>856</v>
      </c>
      <c r="E976" t="str">
        <f>VLOOKUP(A976,Municipios!$B$2:$B$223,1,FALSE)</f>
        <v>Ourense</v>
      </c>
    </row>
    <row r="977" spans="1:5" x14ac:dyDescent="0.2">
      <c r="A977" t="s">
        <v>492</v>
      </c>
      <c r="B977" t="s">
        <v>488</v>
      </c>
      <c r="C977" s="19" t="str">
        <f t="shared" si="15"/>
        <v>Ourense-hasta-Toledo</v>
      </c>
      <c r="D977">
        <v>566</v>
      </c>
      <c r="E977" t="str">
        <f>VLOOKUP(A977,Municipios!$B$2:$B$223,1,FALSE)</f>
        <v>Ourense</v>
      </c>
    </row>
    <row r="978" spans="1:5" x14ac:dyDescent="0.2">
      <c r="A978" t="s">
        <v>492</v>
      </c>
      <c r="B978" t="s">
        <v>504</v>
      </c>
      <c r="C978" s="19" t="str">
        <f t="shared" si="15"/>
        <v>Ourense-hasta-Teruel</v>
      </c>
      <c r="D978">
        <v>831</v>
      </c>
      <c r="E978" t="str">
        <f>VLOOKUP(A978,Municipios!$B$2:$B$223,1,FALSE)</f>
        <v>Ourense</v>
      </c>
    </row>
    <row r="979" spans="1:5" x14ac:dyDescent="0.2">
      <c r="A979" t="s">
        <v>492</v>
      </c>
      <c r="B979" t="s">
        <v>499</v>
      </c>
      <c r="C979" s="19" t="str">
        <f t="shared" si="15"/>
        <v>Ourense-hasta-Segovia</v>
      </c>
      <c r="D979">
        <v>447</v>
      </c>
      <c r="E979" t="str">
        <f>VLOOKUP(A979,Municipios!$B$2:$B$223,1,FALSE)</f>
        <v>Ourense</v>
      </c>
    </row>
    <row r="980" spans="1:5" x14ac:dyDescent="0.2">
      <c r="A980" t="s">
        <v>492</v>
      </c>
      <c r="B980" t="s">
        <v>502</v>
      </c>
      <c r="C980" s="19" t="str">
        <f t="shared" si="15"/>
        <v>Ourense-hasta-Soria</v>
      </c>
      <c r="D980">
        <v>553</v>
      </c>
      <c r="E980" t="str">
        <f>VLOOKUP(A980,Municipios!$B$2:$B$223,1,FALSE)</f>
        <v>Ourense</v>
      </c>
    </row>
    <row r="981" spans="1:5" x14ac:dyDescent="0.2">
      <c r="A981" t="s">
        <v>492</v>
      </c>
      <c r="B981" t="s">
        <v>498</v>
      </c>
      <c r="C981" s="19" t="str">
        <f t="shared" si="15"/>
        <v>Ourense-hasta-Santander</v>
      </c>
      <c r="D981">
        <v>604</v>
      </c>
      <c r="E981" t="str">
        <f>VLOOKUP(A981,Municipios!$B$2:$B$223,1,FALSE)</f>
        <v>Ourense</v>
      </c>
    </row>
    <row r="982" spans="1:5" x14ac:dyDescent="0.2">
      <c r="A982" t="s">
        <v>492</v>
      </c>
      <c r="B982" t="s">
        <v>1799</v>
      </c>
      <c r="C982" s="19" t="str">
        <f t="shared" si="15"/>
        <v>Ourense-hasta-Donostia-San Sebastián</v>
      </c>
      <c r="D982">
        <v>562</v>
      </c>
      <c r="E982" t="str">
        <f>VLOOKUP(A982,Municipios!$B$2:$B$223,1,FALSE)</f>
        <v>Ourense</v>
      </c>
    </row>
    <row r="983" spans="1:5" x14ac:dyDescent="0.2">
      <c r="A983" t="s">
        <v>492</v>
      </c>
      <c r="B983" t="s">
        <v>496</v>
      </c>
      <c r="C983" s="19" t="str">
        <f t="shared" si="15"/>
        <v>Ourense-hasta-Salamanca</v>
      </c>
      <c r="D983">
        <v>361</v>
      </c>
      <c r="E983" t="str">
        <f>VLOOKUP(A983,Municipios!$B$2:$B$223,1,FALSE)</f>
        <v>Ourense</v>
      </c>
    </row>
    <row r="984" spans="1:5" x14ac:dyDescent="0.2">
      <c r="A984" t="s">
        <v>492</v>
      </c>
      <c r="B984" t="s">
        <v>491</v>
      </c>
      <c r="C984" s="19" t="str">
        <f t="shared" si="15"/>
        <v>Ourense-hasta-Pamplona/Iruña</v>
      </c>
      <c r="D984">
        <v>535</v>
      </c>
      <c r="E984" t="str">
        <f>VLOOKUP(A984,Municipios!$B$2:$B$223,1,FALSE)</f>
        <v>Ourense</v>
      </c>
    </row>
    <row r="985" spans="1:5" x14ac:dyDescent="0.2">
      <c r="A985" t="s">
        <v>492</v>
      </c>
      <c r="B985" t="s">
        <v>494</v>
      </c>
      <c r="C985" s="19" t="str">
        <f t="shared" si="15"/>
        <v>Ourense-hasta-Palencia</v>
      </c>
      <c r="D985">
        <v>333</v>
      </c>
      <c r="E985" t="str">
        <f>VLOOKUP(A985,Municipios!$B$2:$B$223,1,FALSE)</f>
        <v>Ourense</v>
      </c>
    </row>
    <row r="986" spans="1:5" x14ac:dyDescent="0.2">
      <c r="A986" t="s">
        <v>492</v>
      </c>
      <c r="B986" t="s">
        <v>493</v>
      </c>
      <c r="C986" s="19" t="str">
        <f t="shared" si="15"/>
        <v>Ourense-hasta-Oviedo</v>
      </c>
      <c r="D986">
        <v>379</v>
      </c>
      <c r="E986" t="str">
        <f>VLOOKUP(A986,Municipios!$B$2:$B$223,1,FALSE)</f>
        <v>Ourense</v>
      </c>
    </row>
    <row r="987" spans="1:5" x14ac:dyDescent="0.2">
      <c r="A987" t="s">
        <v>492</v>
      </c>
      <c r="B987" t="s">
        <v>495</v>
      </c>
      <c r="C987" s="19" t="str">
        <f t="shared" si="15"/>
        <v>Ourense-hasta-Pontevedra</v>
      </c>
      <c r="D987">
        <v>94</v>
      </c>
      <c r="E987" t="str">
        <f>VLOOKUP(A987,Municipios!$B$2:$B$223,1,FALSE)</f>
        <v>Ourense</v>
      </c>
    </row>
    <row r="988" spans="1:5" x14ac:dyDescent="0.2">
      <c r="A988" t="s">
        <v>492</v>
      </c>
      <c r="B988" t="s">
        <v>501</v>
      </c>
      <c r="C988" s="19" t="str">
        <f t="shared" si="15"/>
        <v>Ourense-hasta-Sevilla</v>
      </c>
      <c r="D988">
        <v>831</v>
      </c>
      <c r="E988" t="str">
        <f>VLOOKUP(A988,Municipios!$B$2:$B$223,1,FALSE)</f>
        <v>Ourense</v>
      </c>
    </row>
    <row r="989" spans="1:5" x14ac:dyDescent="0.2">
      <c r="A989" t="s">
        <v>492</v>
      </c>
      <c r="B989" t="s">
        <v>528</v>
      </c>
      <c r="C989" s="19" t="str">
        <f t="shared" si="15"/>
        <v>Ourense-hasta-Valladolid</v>
      </c>
      <c r="D989">
        <v>340</v>
      </c>
      <c r="E989" t="str">
        <f>VLOOKUP(A989,Municipios!$B$2:$B$223,1,FALSE)</f>
        <v>Ourense</v>
      </c>
    </row>
    <row r="990" spans="1:5" x14ac:dyDescent="0.2">
      <c r="A990" t="s">
        <v>492</v>
      </c>
      <c r="B990" t="s">
        <v>503</v>
      </c>
      <c r="C990" s="19" t="str">
        <f t="shared" si="15"/>
        <v>Ourense-hasta-Tarragona</v>
      </c>
      <c r="D990">
        <v>915</v>
      </c>
      <c r="E990" t="str">
        <f>VLOOKUP(A990,Municipios!$B$2:$B$223,1,FALSE)</f>
        <v>Ourense</v>
      </c>
    </row>
    <row r="991" spans="1:5" x14ac:dyDescent="0.2">
      <c r="A991" t="s">
        <v>1743</v>
      </c>
      <c r="B991" t="s">
        <v>1744</v>
      </c>
      <c r="C991" s="19" t="str">
        <f t="shared" si="15"/>
        <v>Almería-hasta-Ávila</v>
      </c>
      <c r="D991">
        <v>741</v>
      </c>
      <c r="E991" t="str">
        <f>VLOOKUP(A991,Municipios!$B$2:$B$223,1,FALSE)</f>
        <v>Almería</v>
      </c>
    </row>
    <row r="992" spans="1:5" x14ac:dyDescent="0.2">
      <c r="A992" t="s">
        <v>1743</v>
      </c>
      <c r="B992" t="s">
        <v>502</v>
      </c>
      <c r="C992" s="19" t="str">
        <f t="shared" si="15"/>
        <v>Almería-hasta-Soria</v>
      </c>
      <c r="D992">
        <v>760</v>
      </c>
      <c r="E992" t="str">
        <f>VLOOKUP(A992,Municipios!$B$2:$B$223,1,FALSE)</f>
        <v>Almería</v>
      </c>
    </row>
    <row r="993" spans="1:5" x14ac:dyDescent="0.2">
      <c r="A993" t="s">
        <v>1743</v>
      </c>
      <c r="B993" t="s">
        <v>501</v>
      </c>
      <c r="C993" s="19" t="str">
        <f t="shared" si="15"/>
        <v>Almería-hasta-Sevilla</v>
      </c>
      <c r="D993">
        <v>410</v>
      </c>
      <c r="E993" t="str">
        <f>VLOOKUP(A993,Municipios!$B$2:$B$223,1,FALSE)</f>
        <v>Almería</v>
      </c>
    </row>
    <row r="994" spans="1:5" x14ac:dyDescent="0.2">
      <c r="A994" t="s">
        <v>1743</v>
      </c>
      <c r="B994" t="s">
        <v>499</v>
      </c>
      <c r="C994" s="19" t="str">
        <f t="shared" si="15"/>
        <v>Almería-hasta-Segovia</v>
      </c>
      <c r="D994">
        <v>721</v>
      </c>
      <c r="E994" t="str">
        <f>VLOOKUP(A994,Municipios!$B$2:$B$223,1,FALSE)</f>
        <v>Almería</v>
      </c>
    </row>
    <row r="995" spans="1:5" x14ac:dyDescent="0.2">
      <c r="A995" t="s">
        <v>1743</v>
      </c>
      <c r="B995" t="s">
        <v>498</v>
      </c>
      <c r="C995" s="19" t="str">
        <f t="shared" si="15"/>
        <v>Almería-hasta-Santander</v>
      </c>
      <c r="D995">
        <v>1005</v>
      </c>
      <c r="E995" t="str">
        <f>VLOOKUP(A995,Municipios!$B$2:$B$223,1,FALSE)</f>
        <v>Almería</v>
      </c>
    </row>
    <row r="996" spans="1:5" x14ac:dyDescent="0.2">
      <c r="A996" t="s">
        <v>1743</v>
      </c>
      <c r="B996" t="s">
        <v>1799</v>
      </c>
      <c r="C996" s="19" t="str">
        <f t="shared" si="15"/>
        <v>Almería-hasta-Donostia-San Sebastián</v>
      </c>
      <c r="D996">
        <v>1055</v>
      </c>
      <c r="E996" t="str">
        <f>VLOOKUP(A996,Municipios!$B$2:$B$223,1,FALSE)</f>
        <v>Almería</v>
      </c>
    </row>
    <row r="997" spans="1:5" x14ac:dyDescent="0.2">
      <c r="A997" t="s">
        <v>1743</v>
      </c>
      <c r="B997" t="s">
        <v>503</v>
      </c>
      <c r="C997" s="19" t="str">
        <f t="shared" si="15"/>
        <v>Almería-hasta-Tarragona</v>
      </c>
      <c r="D997">
        <v>728</v>
      </c>
      <c r="E997" t="str">
        <f>VLOOKUP(A997,Municipios!$B$2:$B$223,1,FALSE)</f>
        <v>Almería</v>
      </c>
    </row>
    <row r="998" spans="1:5" x14ac:dyDescent="0.2">
      <c r="A998" t="s">
        <v>1743</v>
      </c>
      <c r="B998" t="s">
        <v>495</v>
      </c>
      <c r="C998" s="19" t="str">
        <f t="shared" si="15"/>
        <v>Almería-hasta-Pontevedra</v>
      </c>
      <c r="D998">
        <v>1214</v>
      </c>
      <c r="E998" t="str">
        <f>VLOOKUP(A998,Municipios!$B$2:$B$223,1,FALSE)</f>
        <v>Almería</v>
      </c>
    </row>
    <row r="999" spans="1:5" x14ac:dyDescent="0.2">
      <c r="A999" t="s">
        <v>1743</v>
      </c>
      <c r="B999" t="s">
        <v>530</v>
      </c>
      <c r="C999" s="19" t="str">
        <f t="shared" si="15"/>
        <v>Almería-hasta-Zamora</v>
      </c>
      <c r="D999">
        <v>880</v>
      </c>
      <c r="E999" t="str">
        <f>VLOOKUP(A999,Municipios!$B$2:$B$223,1,FALSE)</f>
        <v>Almería</v>
      </c>
    </row>
    <row r="1000" spans="1:5" x14ac:dyDescent="0.2">
      <c r="A1000" t="s">
        <v>1743</v>
      </c>
      <c r="B1000" t="s">
        <v>496</v>
      </c>
      <c r="C1000" s="19" t="str">
        <f t="shared" si="15"/>
        <v>Almería-hasta-Salamanca</v>
      </c>
      <c r="D1000">
        <v>835</v>
      </c>
      <c r="E1000" t="str">
        <f>VLOOKUP(A1000,Municipios!$B$2:$B$223,1,FALSE)</f>
        <v>Almería</v>
      </c>
    </row>
    <row r="1001" spans="1:5" x14ac:dyDescent="0.2">
      <c r="A1001" t="s">
        <v>1743</v>
      </c>
      <c r="B1001" t="s">
        <v>504</v>
      </c>
      <c r="C1001" s="19" t="str">
        <f t="shared" si="15"/>
        <v>Almería-hasta-Teruel</v>
      </c>
      <c r="D1001">
        <v>608</v>
      </c>
      <c r="E1001" t="str">
        <f>VLOOKUP(A1001,Municipios!$B$2:$B$223,1,FALSE)</f>
        <v>Almería</v>
      </c>
    </row>
    <row r="1002" spans="1:5" x14ac:dyDescent="0.2">
      <c r="A1002" t="s">
        <v>1743</v>
      </c>
      <c r="B1002" t="s">
        <v>488</v>
      </c>
      <c r="C1002" s="19" t="str">
        <f t="shared" si="15"/>
        <v>Almería-hasta-Toledo</v>
      </c>
      <c r="D1002">
        <v>643</v>
      </c>
      <c r="E1002" t="str">
        <f>VLOOKUP(A1002,Municipios!$B$2:$B$223,1,FALSE)</f>
        <v>Almería</v>
      </c>
    </row>
    <row r="1003" spans="1:5" x14ac:dyDescent="0.2">
      <c r="A1003" t="s">
        <v>1743</v>
      </c>
      <c r="B1003" t="s">
        <v>527</v>
      </c>
      <c r="C1003" s="19" t="str">
        <f t="shared" si="15"/>
        <v>Almería-hasta-Valencia</v>
      </c>
      <c r="D1003">
        <v>476</v>
      </c>
      <c r="E1003" t="str">
        <f>VLOOKUP(A1003,Municipios!$B$2:$B$223,1,FALSE)</f>
        <v>Almería</v>
      </c>
    </row>
    <row r="1004" spans="1:5" x14ac:dyDescent="0.2">
      <c r="A1004" t="s">
        <v>1743</v>
      </c>
      <c r="B1004" t="s">
        <v>42</v>
      </c>
      <c r="C1004" s="19" t="str">
        <f t="shared" si="15"/>
        <v>Almería-hasta-Vitoria/Gasteiz</v>
      </c>
      <c r="D1004">
        <v>955</v>
      </c>
      <c r="E1004" t="str">
        <f>VLOOKUP(A1004,Municipios!$B$2:$B$223,1,FALSE)</f>
        <v>Almería</v>
      </c>
    </row>
    <row r="1005" spans="1:5" x14ac:dyDescent="0.2">
      <c r="A1005" t="s">
        <v>1743</v>
      </c>
      <c r="B1005" t="s">
        <v>493</v>
      </c>
      <c r="C1005" s="19" t="str">
        <f t="shared" si="15"/>
        <v>Almería-hasta-Oviedo</v>
      </c>
      <c r="D1005">
        <v>1064</v>
      </c>
      <c r="E1005" t="str">
        <f>VLOOKUP(A1005,Municipios!$B$2:$B$223,1,FALSE)</f>
        <v>Almería</v>
      </c>
    </row>
    <row r="1006" spans="1:5" x14ac:dyDescent="0.2">
      <c r="A1006" t="s">
        <v>1743</v>
      </c>
      <c r="B1006" t="s">
        <v>531</v>
      </c>
      <c r="C1006" s="19" t="str">
        <f t="shared" si="15"/>
        <v>Almería-hasta-Zaragoza</v>
      </c>
      <c r="D1006">
        <v>805</v>
      </c>
      <c r="E1006" t="str">
        <f>VLOOKUP(A1006,Municipios!$B$2:$B$223,1,FALSE)</f>
        <v>Almería</v>
      </c>
    </row>
    <row r="1007" spans="1:5" x14ac:dyDescent="0.2">
      <c r="A1007" t="s">
        <v>1743</v>
      </c>
      <c r="B1007" t="s">
        <v>1745</v>
      </c>
      <c r="C1007" s="19" t="str">
        <f t="shared" si="15"/>
        <v>Almería-hasta-Badajoz</v>
      </c>
      <c r="D1007">
        <v>671</v>
      </c>
      <c r="E1007" t="str">
        <f>VLOOKUP(A1007,Municipios!$B$2:$B$223,1,FALSE)</f>
        <v>Almería</v>
      </c>
    </row>
    <row r="1008" spans="1:5" x14ac:dyDescent="0.2">
      <c r="A1008" t="s">
        <v>1743</v>
      </c>
      <c r="B1008" t="s">
        <v>1882</v>
      </c>
      <c r="C1008" s="19" t="str">
        <f t="shared" si="15"/>
        <v>Almería-hasta-Barcelona</v>
      </c>
      <c r="D1008">
        <v>826</v>
      </c>
      <c r="E1008" t="str">
        <f>VLOOKUP(A1008,Municipios!$B$2:$B$223,1,FALSE)</f>
        <v>Almería</v>
      </c>
    </row>
    <row r="1009" spans="1:5" x14ac:dyDescent="0.2">
      <c r="A1009" t="s">
        <v>1743</v>
      </c>
      <c r="B1009" t="s">
        <v>529</v>
      </c>
      <c r="C1009" s="19" t="str">
        <f t="shared" si="15"/>
        <v>Almería-hasta-Bilbao</v>
      </c>
      <c r="D1009">
        <v>974</v>
      </c>
      <c r="E1009" t="str">
        <f>VLOOKUP(A1009,Municipios!$B$2:$B$223,1,FALSE)</f>
        <v>Almería</v>
      </c>
    </row>
    <row r="1010" spans="1:5" x14ac:dyDescent="0.2">
      <c r="A1010" t="s">
        <v>1743</v>
      </c>
      <c r="B1010" t="s">
        <v>209</v>
      </c>
      <c r="C1010" s="19" t="str">
        <f t="shared" si="15"/>
        <v>Almería-hasta-Burgos</v>
      </c>
      <c r="D1010">
        <v>830</v>
      </c>
      <c r="E1010" t="str">
        <f>VLOOKUP(A1010,Municipios!$B$2:$B$223,1,FALSE)</f>
        <v>Almería</v>
      </c>
    </row>
    <row r="1011" spans="1:5" x14ac:dyDescent="0.2">
      <c r="A1011" t="s">
        <v>1743</v>
      </c>
      <c r="B1011" t="s">
        <v>1927</v>
      </c>
      <c r="C1011" s="19" t="str">
        <f t="shared" si="15"/>
        <v>Almería-hasta-Cáceres</v>
      </c>
      <c r="D1011">
        <v>671</v>
      </c>
      <c r="E1011" t="str">
        <f>VLOOKUP(A1011,Municipios!$B$2:$B$223,1,FALSE)</f>
        <v>Almería</v>
      </c>
    </row>
    <row r="1012" spans="1:5" x14ac:dyDescent="0.2">
      <c r="A1012" t="s">
        <v>1743</v>
      </c>
      <c r="B1012" t="s">
        <v>528</v>
      </c>
      <c r="C1012" s="19" t="str">
        <f t="shared" si="15"/>
        <v>Almería-hasta-Valladolid</v>
      </c>
      <c r="D1012">
        <v>829</v>
      </c>
      <c r="E1012" t="str">
        <f>VLOOKUP(A1012,Municipios!$B$2:$B$223,1,FALSE)</f>
        <v>Almería</v>
      </c>
    </row>
    <row r="1013" spans="1:5" x14ac:dyDescent="0.2">
      <c r="A1013" t="s">
        <v>1743</v>
      </c>
      <c r="B1013" t="s">
        <v>630</v>
      </c>
      <c r="C1013" s="19" t="str">
        <f t="shared" si="15"/>
        <v>Almería-hasta-Granada</v>
      </c>
      <c r="D1013">
        <v>185</v>
      </c>
      <c r="E1013" t="str">
        <f>VLOOKUP(A1013,Municipios!$B$2:$B$223,1,FALSE)</f>
        <v>Almería</v>
      </c>
    </row>
    <row r="1014" spans="1:5" x14ac:dyDescent="0.2">
      <c r="A1014" t="s">
        <v>1743</v>
      </c>
      <c r="B1014" t="s">
        <v>1493</v>
      </c>
      <c r="C1014" s="19" t="str">
        <f t="shared" si="15"/>
        <v>Almería-hasta-Cádiz</v>
      </c>
      <c r="D1014">
        <v>475</v>
      </c>
      <c r="E1014" t="str">
        <f>VLOOKUP(A1014,Municipios!$B$2:$B$223,1,FALSE)</f>
        <v>Almería</v>
      </c>
    </row>
    <row r="1015" spans="1:5" ht="25.5" x14ac:dyDescent="0.2">
      <c r="A1015" t="s">
        <v>1743</v>
      </c>
      <c r="B1015" t="s">
        <v>1544</v>
      </c>
      <c r="C1015" s="19" t="str">
        <f t="shared" si="15"/>
        <v>Almería-hasta-Castellón de la Plana/Castelló de la Plana</v>
      </c>
      <c r="D1015">
        <v>543</v>
      </c>
      <c r="E1015" t="str">
        <f>VLOOKUP(A1015,Municipios!$B$2:$B$223,1,FALSE)</f>
        <v>Almería</v>
      </c>
    </row>
    <row r="1016" spans="1:5" x14ac:dyDescent="0.2">
      <c r="A1016" t="s">
        <v>1743</v>
      </c>
      <c r="B1016" t="s">
        <v>25</v>
      </c>
      <c r="C1016" s="19" t="str">
        <f t="shared" si="15"/>
        <v>Almería-hasta-Ciudad Real</v>
      </c>
      <c r="D1016">
        <v>494</v>
      </c>
      <c r="E1016" t="str">
        <f>VLOOKUP(A1016,Municipios!$B$2:$B$223,1,FALSE)</f>
        <v>Almería</v>
      </c>
    </row>
    <row r="1017" spans="1:5" x14ac:dyDescent="0.2">
      <c r="A1017" t="s">
        <v>1743</v>
      </c>
      <c r="B1017" t="s">
        <v>26</v>
      </c>
      <c r="C1017" s="19" t="str">
        <f t="shared" si="15"/>
        <v>Almería-hasta-Córdoba</v>
      </c>
      <c r="D1017">
        <v>374</v>
      </c>
      <c r="E1017" t="str">
        <f>VLOOKUP(A1017,Municipios!$B$2:$B$223,1,FALSE)</f>
        <v>Almería</v>
      </c>
    </row>
    <row r="1018" spans="1:5" x14ac:dyDescent="0.2">
      <c r="A1018" t="s">
        <v>1743</v>
      </c>
      <c r="B1018" t="s">
        <v>97</v>
      </c>
      <c r="C1018" s="19" t="str">
        <f t="shared" si="15"/>
        <v>Almería-hasta-Coruña (A)</v>
      </c>
      <c r="D1018">
        <v>1301</v>
      </c>
      <c r="E1018" t="str">
        <f>VLOOKUP(A1018,Municipios!$B$2:$B$223,1,FALSE)</f>
        <v>Almería</v>
      </c>
    </row>
    <row r="1019" spans="1:5" x14ac:dyDescent="0.2">
      <c r="A1019" t="s">
        <v>1743</v>
      </c>
      <c r="B1019" t="s">
        <v>491</v>
      </c>
      <c r="C1019" s="19" t="str">
        <f t="shared" si="15"/>
        <v>Almería-hasta-Pamplona/Iruña</v>
      </c>
      <c r="D1019">
        <v>980</v>
      </c>
      <c r="E1019" t="str">
        <f>VLOOKUP(A1019,Municipios!$B$2:$B$223,1,FALSE)</f>
        <v>Almería</v>
      </c>
    </row>
    <row r="1020" spans="1:5" x14ac:dyDescent="0.2">
      <c r="A1020" t="s">
        <v>1743</v>
      </c>
      <c r="B1020" t="s">
        <v>207</v>
      </c>
      <c r="C1020" s="19" t="str">
        <f t="shared" si="15"/>
        <v>Almería-hasta-Girona</v>
      </c>
      <c r="D1020">
        <v>909</v>
      </c>
      <c r="E1020" t="str">
        <f>VLOOKUP(A1020,Municipios!$B$2:$B$223,1,FALSE)</f>
        <v>Almería</v>
      </c>
    </row>
    <row r="1021" spans="1:5" x14ac:dyDescent="0.2">
      <c r="A1021" t="s">
        <v>1743</v>
      </c>
      <c r="B1021" t="s">
        <v>494</v>
      </c>
      <c r="C1021" s="19" t="str">
        <f t="shared" si="15"/>
        <v>Almería-hasta-Palencia</v>
      </c>
      <c r="D1021">
        <v>863</v>
      </c>
      <c r="E1021" t="str">
        <f>VLOOKUP(A1021,Municipios!$B$2:$B$223,1,FALSE)</f>
        <v>Almería</v>
      </c>
    </row>
    <row r="1022" spans="1:5" x14ac:dyDescent="0.2">
      <c r="A1022" t="s">
        <v>1743</v>
      </c>
      <c r="B1022" t="s">
        <v>208</v>
      </c>
      <c r="C1022" s="19" t="str">
        <f t="shared" si="15"/>
        <v>Almería-hasta-Guadalajara</v>
      </c>
      <c r="D1022">
        <v>651</v>
      </c>
      <c r="E1022" t="str">
        <f>VLOOKUP(A1022,Municipios!$B$2:$B$223,1,FALSE)</f>
        <v>Almería</v>
      </c>
    </row>
    <row r="1023" spans="1:5" x14ac:dyDescent="0.2">
      <c r="A1023" t="s">
        <v>1743</v>
      </c>
      <c r="B1023" t="s">
        <v>1800</v>
      </c>
      <c r="C1023" s="19" t="str">
        <f t="shared" ref="C1023:C1086" si="16">CONCATENATE(A1023,"-hasta-",B1023)</f>
        <v>Almería-hasta-Huelva</v>
      </c>
      <c r="D1023">
        <v>495</v>
      </c>
      <c r="E1023" t="str">
        <f>VLOOKUP(A1023,Municipios!$B$2:$B$223,1,FALSE)</f>
        <v>Almería</v>
      </c>
    </row>
    <row r="1024" spans="1:5" x14ac:dyDescent="0.2">
      <c r="A1024" t="s">
        <v>1743</v>
      </c>
      <c r="B1024" t="s">
        <v>490</v>
      </c>
      <c r="C1024" s="19" t="str">
        <f t="shared" si="16"/>
        <v>Almería-hasta-Murcia</v>
      </c>
      <c r="D1024">
        <v>212</v>
      </c>
      <c r="E1024" t="str">
        <f>VLOOKUP(A1024,Municipios!$B$2:$B$223,1,FALSE)</f>
        <v>Almería</v>
      </c>
    </row>
    <row r="1025" spans="1:5" x14ac:dyDescent="0.2">
      <c r="A1025" t="s">
        <v>1743</v>
      </c>
      <c r="B1025" t="s">
        <v>98</v>
      </c>
      <c r="C1025" s="19" t="str">
        <f t="shared" si="16"/>
        <v>Almería-hasta-Cuenca</v>
      </c>
      <c r="D1025">
        <v>490</v>
      </c>
      <c r="E1025" t="str">
        <f>VLOOKUP(A1025,Municipios!$B$2:$B$223,1,FALSE)</f>
        <v>Almería</v>
      </c>
    </row>
    <row r="1026" spans="1:5" x14ac:dyDescent="0.2">
      <c r="A1026" t="s">
        <v>1743</v>
      </c>
      <c r="B1026" t="s">
        <v>492</v>
      </c>
      <c r="C1026" s="19" t="str">
        <f t="shared" si="16"/>
        <v>Almería-hasta-Ourense</v>
      </c>
      <c r="D1026">
        <v>1117</v>
      </c>
      <c r="E1026" t="str">
        <f>VLOOKUP(A1026,Municipios!$B$2:$B$223,1,FALSE)</f>
        <v>Almería</v>
      </c>
    </row>
    <row r="1027" spans="1:5" x14ac:dyDescent="0.2">
      <c r="A1027" t="s">
        <v>1743</v>
      </c>
      <c r="B1027" t="s">
        <v>497</v>
      </c>
      <c r="C1027" s="19" t="str">
        <f t="shared" si="16"/>
        <v>Almería-hasta-Huesca</v>
      </c>
      <c r="D1027">
        <v>878</v>
      </c>
      <c r="E1027" t="str">
        <f>VLOOKUP(A1027,Municipios!$B$2:$B$223,1,FALSE)</f>
        <v>Almería</v>
      </c>
    </row>
    <row r="1028" spans="1:5" x14ac:dyDescent="0.2">
      <c r="A1028" t="s">
        <v>1743</v>
      </c>
      <c r="B1028" t="s">
        <v>489</v>
      </c>
      <c r="C1028" s="19" t="str">
        <f t="shared" si="16"/>
        <v>Almería-hasta-Málaga</v>
      </c>
      <c r="D1028">
        <v>204</v>
      </c>
      <c r="E1028" t="str">
        <f>VLOOKUP(A1028,Municipios!$B$2:$B$223,1,FALSE)</f>
        <v>Almería</v>
      </c>
    </row>
    <row r="1029" spans="1:5" x14ac:dyDescent="0.2">
      <c r="A1029" t="s">
        <v>1743</v>
      </c>
      <c r="B1029" t="s">
        <v>487</v>
      </c>
      <c r="C1029" s="19" t="str">
        <f t="shared" si="16"/>
        <v>Almería-hasta-Madrid</v>
      </c>
      <c r="D1029">
        <v>604</v>
      </c>
      <c r="E1029" t="str">
        <f>VLOOKUP(A1029,Municipios!$B$2:$B$223,1,FALSE)</f>
        <v>Almería</v>
      </c>
    </row>
    <row r="1030" spans="1:5" x14ac:dyDescent="0.2">
      <c r="A1030" t="s">
        <v>1743</v>
      </c>
      <c r="B1030" t="s">
        <v>211</v>
      </c>
      <c r="C1030" s="19" t="str">
        <f t="shared" si="16"/>
        <v>Almería-hasta-Lleida</v>
      </c>
      <c r="D1030">
        <v>919</v>
      </c>
      <c r="E1030" t="str">
        <f>VLOOKUP(A1030,Municipios!$B$2:$B$223,1,FALSE)</f>
        <v>Almería</v>
      </c>
    </row>
    <row r="1031" spans="1:5" x14ac:dyDescent="0.2">
      <c r="A1031" t="s">
        <v>1743</v>
      </c>
      <c r="B1031" t="s">
        <v>486</v>
      </c>
      <c r="C1031" s="19" t="str">
        <f t="shared" si="16"/>
        <v>Almería-hasta-Lugo</v>
      </c>
      <c r="D1031">
        <v>1106</v>
      </c>
      <c r="E1031" t="str">
        <f>VLOOKUP(A1031,Municipios!$B$2:$B$223,1,FALSE)</f>
        <v>Almería</v>
      </c>
    </row>
    <row r="1032" spans="1:5" x14ac:dyDescent="0.2">
      <c r="A1032" t="s">
        <v>1743</v>
      </c>
      <c r="B1032" t="s">
        <v>390</v>
      </c>
      <c r="C1032" s="19" t="str">
        <f t="shared" si="16"/>
        <v>Almería-hasta-Logroño</v>
      </c>
      <c r="D1032">
        <v>973</v>
      </c>
      <c r="E1032" t="str">
        <f>VLOOKUP(A1032,Municipios!$B$2:$B$223,1,FALSE)</f>
        <v>Almería</v>
      </c>
    </row>
    <row r="1033" spans="1:5" x14ac:dyDescent="0.2">
      <c r="A1033" t="s">
        <v>1743</v>
      </c>
      <c r="B1033" t="s">
        <v>210</v>
      </c>
      <c r="C1033" s="19" t="str">
        <f t="shared" si="16"/>
        <v>Almería-hasta-León</v>
      </c>
      <c r="D1033">
        <v>967</v>
      </c>
      <c r="E1033" t="str">
        <f>VLOOKUP(A1033,Municipios!$B$2:$B$223,1,FALSE)</f>
        <v>Almería</v>
      </c>
    </row>
    <row r="1034" spans="1:5" x14ac:dyDescent="0.2">
      <c r="A1034" t="s">
        <v>1743</v>
      </c>
      <c r="B1034" t="s">
        <v>500</v>
      </c>
      <c r="C1034" s="19" t="str">
        <f t="shared" si="16"/>
        <v>Almería-hasta-Jaén</v>
      </c>
      <c r="D1034">
        <v>280</v>
      </c>
      <c r="E1034" t="str">
        <f>VLOOKUP(A1034,Municipios!$B$2:$B$223,1,FALSE)</f>
        <v>Almería</v>
      </c>
    </row>
    <row r="1035" spans="1:5" x14ac:dyDescent="0.2">
      <c r="A1035" t="s">
        <v>493</v>
      </c>
      <c r="B1035" t="s">
        <v>488</v>
      </c>
      <c r="C1035" s="19" t="str">
        <f t="shared" si="16"/>
        <v>Oviedo-hasta-Toledo</v>
      </c>
      <c r="D1035">
        <v>512</v>
      </c>
      <c r="E1035" t="str">
        <f>VLOOKUP(A1035,Municipios!$B$2:$B$223,1,FALSE)</f>
        <v>Oviedo</v>
      </c>
    </row>
    <row r="1036" spans="1:5" x14ac:dyDescent="0.2">
      <c r="A1036" t="s">
        <v>493</v>
      </c>
      <c r="B1036" t="s">
        <v>531</v>
      </c>
      <c r="C1036" s="19" t="str">
        <f t="shared" si="16"/>
        <v>Oviedo-hasta-Zaragoza</v>
      </c>
      <c r="D1036">
        <v>621</v>
      </c>
      <c r="E1036" t="str">
        <f>VLOOKUP(A1036,Municipios!$B$2:$B$223,1,FALSE)</f>
        <v>Oviedo</v>
      </c>
    </row>
    <row r="1037" spans="1:5" x14ac:dyDescent="0.2">
      <c r="A1037" t="s">
        <v>493</v>
      </c>
      <c r="B1037" t="s">
        <v>530</v>
      </c>
      <c r="C1037" s="19" t="str">
        <f t="shared" si="16"/>
        <v>Oviedo-hasta-Zamora</v>
      </c>
      <c r="D1037">
        <v>259</v>
      </c>
      <c r="E1037" t="str">
        <f>VLOOKUP(A1037,Municipios!$B$2:$B$223,1,FALSE)</f>
        <v>Oviedo</v>
      </c>
    </row>
    <row r="1038" spans="1:5" x14ac:dyDescent="0.2">
      <c r="A1038" t="s">
        <v>493</v>
      </c>
      <c r="B1038" t="s">
        <v>42</v>
      </c>
      <c r="C1038" s="19" t="str">
        <f t="shared" si="16"/>
        <v>Oviedo-hasta-Vitoria/Gasteiz</v>
      </c>
      <c r="D1038">
        <v>360</v>
      </c>
      <c r="E1038" t="str">
        <f>VLOOKUP(A1038,Municipios!$B$2:$B$223,1,FALSE)</f>
        <v>Oviedo</v>
      </c>
    </row>
    <row r="1039" spans="1:5" x14ac:dyDescent="0.2">
      <c r="A1039" t="s">
        <v>493</v>
      </c>
      <c r="B1039" t="s">
        <v>527</v>
      </c>
      <c r="C1039" s="19" t="str">
        <f t="shared" si="16"/>
        <v>Oviedo-hasta-Valencia</v>
      </c>
      <c r="D1039">
        <v>808</v>
      </c>
      <c r="E1039" t="str">
        <f>VLOOKUP(A1039,Municipios!$B$2:$B$223,1,FALSE)</f>
        <v>Oviedo</v>
      </c>
    </row>
    <row r="1040" spans="1:5" x14ac:dyDescent="0.2">
      <c r="A1040" t="s">
        <v>493</v>
      </c>
      <c r="B1040" t="s">
        <v>504</v>
      </c>
      <c r="C1040" s="19" t="str">
        <f t="shared" si="16"/>
        <v>Oviedo-hasta-Teruel</v>
      </c>
      <c r="D1040">
        <v>678</v>
      </c>
      <c r="E1040" t="str">
        <f>VLOOKUP(A1040,Municipios!$B$2:$B$223,1,FALSE)</f>
        <v>Oviedo</v>
      </c>
    </row>
    <row r="1041" spans="1:5" x14ac:dyDescent="0.2">
      <c r="A1041" t="s">
        <v>493</v>
      </c>
      <c r="B1041" t="s">
        <v>503</v>
      </c>
      <c r="C1041" s="19" t="str">
        <f t="shared" si="16"/>
        <v>Oviedo-hasta-Tarragona</v>
      </c>
      <c r="D1041">
        <v>883</v>
      </c>
      <c r="E1041" t="str">
        <f>VLOOKUP(A1041,Municipios!$B$2:$B$223,1,FALSE)</f>
        <v>Oviedo</v>
      </c>
    </row>
    <row r="1042" spans="1:5" x14ac:dyDescent="0.2">
      <c r="A1042" t="s">
        <v>493</v>
      </c>
      <c r="B1042" t="s">
        <v>496</v>
      </c>
      <c r="C1042" s="19" t="str">
        <f t="shared" si="16"/>
        <v>Oviedo-hasta-Salamanca</v>
      </c>
      <c r="D1042">
        <v>321</v>
      </c>
      <c r="E1042" t="str">
        <f>VLOOKUP(A1042,Municipios!$B$2:$B$223,1,FALSE)</f>
        <v>Oviedo</v>
      </c>
    </row>
    <row r="1043" spans="1:5" x14ac:dyDescent="0.2">
      <c r="A1043" t="s">
        <v>493</v>
      </c>
      <c r="B1043" t="s">
        <v>494</v>
      </c>
      <c r="C1043" s="19" t="str">
        <f t="shared" si="16"/>
        <v>Oviedo-hasta-Palencia</v>
      </c>
      <c r="D1043">
        <v>245</v>
      </c>
      <c r="E1043" t="str">
        <f>VLOOKUP(A1043,Municipios!$B$2:$B$223,1,FALSE)</f>
        <v>Oviedo</v>
      </c>
    </row>
    <row r="1044" spans="1:5" x14ac:dyDescent="0.2">
      <c r="A1044" t="s">
        <v>493</v>
      </c>
      <c r="B1044" t="s">
        <v>495</v>
      </c>
      <c r="C1044" s="19" t="str">
        <f t="shared" si="16"/>
        <v>Oviedo-hasta-Pontevedra</v>
      </c>
      <c r="D1044">
        <v>384</v>
      </c>
      <c r="E1044" t="str">
        <f>VLOOKUP(A1044,Municipios!$B$2:$B$223,1,FALSE)</f>
        <v>Oviedo</v>
      </c>
    </row>
    <row r="1045" spans="1:5" x14ac:dyDescent="0.2">
      <c r="A1045" t="s">
        <v>493</v>
      </c>
      <c r="B1045" t="s">
        <v>1799</v>
      </c>
      <c r="C1045" s="19" t="str">
        <f t="shared" si="16"/>
        <v>Oviedo-hasta-Donostia-San Sebastián</v>
      </c>
      <c r="D1045">
        <v>398</v>
      </c>
      <c r="E1045" t="str">
        <f>VLOOKUP(A1045,Municipios!$B$2:$B$223,1,FALSE)</f>
        <v>Oviedo</v>
      </c>
    </row>
    <row r="1046" spans="1:5" x14ac:dyDescent="0.2">
      <c r="A1046" t="s">
        <v>493</v>
      </c>
      <c r="B1046" t="s">
        <v>528</v>
      </c>
      <c r="C1046" s="19" t="str">
        <f t="shared" si="16"/>
        <v>Oviedo-hasta-Valladolid</v>
      </c>
      <c r="D1046">
        <v>256</v>
      </c>
      <c r="E1046" t="str">
        <f>VLOOKUP(A1046,Municipios!$B$2:$B$223,1,FALSE)</f>
        <v>Oviedo</v>
      </c>
    </row>
    <row r="1047" spans="1:5" x14ac:dyDescent="0.2">
      <c r="A1047" t="s">
        <v>493</v>
      </c>
      <c r="B1047" t="s">
        <v>498</v>
      </c>
      <c r="C1047" s="19" t="str">
        <f t="shared" si="16"/>
        <v>Oviedo-hasta-Santander</v>
      </c>
      <c r="D1047">
        <v>193</v>
      </c>
      <c r="E1047" t="str">
        <f>VLOOKUP(A1047,Municipios!$B$2:$B$223,1,FALSE)</f>
        <v>Oviedo</v>
      </c>
    </row>
    <row r="1048" spans="1:5" x14ac:dyDescent="0.2">
      <c r="A1048" t="s">
        <v>493</v>
      </c>
      <c r="B1048" t="s">
        <v>502</v>
      </c>
      <c r="C1048" s="19" t="str">
        <f t="shared" si="16"/>
        <v>Oviedo-hasta-Soria</v>
      </c>
      <c r="D1048">
        <v>456</v>
      </c>
      <c r="E1048" t="str">
        <f>VLOOKUP(A1048,Municipios!$B$2:$B$223,1,FALSE)</f>
        <v>Oviedo</v>
      </c>
    </row>
    <row r="1049" spans="1:5" x14ac:dyDescent="0.2">
      <c r="A1049" t="s">
        <v>493</v>
      </c>
      <c r="B1049" t="s">
        <v>499</v>
      </c>
      <c r="C1049" s="19" t="str">
        <f t="shared" si="16"/>
        <v>Oviedo-hasta-Segovia</v>
      </c>
      <c r="D1049">
        <v>398</v>
      </c>
      <c r="E1049" t="str">
        <f>VLOOKUP(A1049,Municipios!$B$2:$B$223,1,FALSE)</f>
        <v>Oviedo</v>
      </c>
    </row>
    <row r="1050" spans="1:5" x14ac:dyDescent="0.2">
      <c r="A1050" t="s">
        <v>493</v>
      </c>
      <c r="B1050" t="s">
        <v>501</v>
      </c>
      <c r="C1050" s="19" t="str">
        <f t="shared" si="16"/>
        <v>Oviedo-hasta-Sevilla</v>
      </c>
      <c r="D1050">
        <v>788</v>
      </c>
      <c r="E1050" t="str">
        <f>VLOOKUP(A1050,Municipios!$B$2:$B$223,1,FALSE)</f>
        <v>Oviedo</v>
      </c>
    </row>
    <row r="1051" spans="1:5" x14ac:dyDescent="0.2">
      <c r="A1051" t="s">
        <v>493</v>
      </c>
      <c r="B1051" t="s">
        <v>491</v>
      </c>
      <c r="C1051" s="19" t="str">
        <f t="shared" si="16"/>
        <v>Oviedo-hasta-Pamplona/Iruña</v>
      </c>
      <c r="D1051">
        <v>450</v>
      </c>
      <c r="E1051" t="str">
        <f>VLOOKUP(A1051,Municipios!$B$2:$B$223,1,FALSE)</f>
        <v>Oviedo</v>
      </c>
    </row>
    <row r="1052" spans="1:5" x14ac:dyDescent="0.2">
      <c r="A1052" t="s">
        <v>494</v>
      </c>
      <c r="B1052" t="s">
        <v>42</v>
      </c>
      <c r="C1052" s="19" t="str">
        <f t="shared" si="16"/>
        <v>Palencia-hasta-Vitoria/Gasteiz</v>
      </c>
      <c r="D1052">
        <v>208</v>
      </c>
      <c r="E1052" t="str">
        <f>VLOOKUP(A1052,Municipios!$B$2:$B$223,1,FALSE)</f>
        <v>Palencia</v>
      </c>
    </row>
    <row r="1053" spans="1:5" x14ac:dyDescent="0.2">
      <c r="A1053" t="s">
        <v>494</v>
      </c>
      <c r="B1053" t="s">
        <v>503</v>
      </c>
      <c r="C1053" s="19" t="str">
        <f t="shared" si="16"/>
        <v>Palencia-hasta-Tarragona</v>
      </c>
      <c r="D1053">
        <v>687</v>
      </c>
      <c r="E1053" t="str">
        <f>VLOOKUP(A1053,Municipios!$B$2:$B$223,1,FALSE)</f>
        <v>Palencia</v>
      </c>
    </row>
    <row r="1054" spans="1:5" x14ac:dyDescent="0.2">
      <c r="A1054" t="s">
        <v>494</v>
      </c>
      <c r="B1054" t="s">
        <v>530</v>
      </c>
      <c r="C1054" s="19" t="str">
        <f t="shared" si="16"/>
        <v>Palencia-hasta-Zamora</v>
      </c>
      <c r="D1054">
        <v>157</v>
      </c>
      <c r="E1054" t="str">
        <f>VLOOKUP(A1054,Municipios!$B$2:$B$223,1,FALSE)</f>
        <v>Palencia</v>
      </c>
    </row>
    <row r="1055" spans="1:5" x14ac:dyDescent="0.2">
      <c r="A1055" t="s">
        <v>494</v>
      </c>
      <c r="B1055" t="s">
        <v>528</v>
      </c>
      <c r="C1055" s="19" t="str">
        <f t="shared" si="16"/>
        <v>Palencia-hasta-Valladolid</v>
      </c>
      <c r="D1055">
        <v>51</v>
      </c>
      <c r="E1055" t="str">
        <f>VLOOKUP(A1055,Municipios!$B$2:$B$223,1,FALSE)</f>
        <v>Palencia</v>
      </c>
    </row>
    <row r="1056" spans="1:5" x14ac:dyDescent="0.2">
      <c r="A1056" t="s">
        <v>494</v>
      </c>
      <c r="B1056" t="s">
        <v>527</v>
      </c>
      <c r="C1056" s="19" t="str">
        <f t="shared" si="16"/>
        <v>Palencia-hasta-Valencia</v>
      </c>
      <c r="D1056">
        <v>624</v>
      </c>
      <c r="E1056" t="str">
        <f>VLOOKUP(A1056,Municipios!$B$2:$B$223,1,FALSE)</f>
        <v>Palencia</v>
      </c>
    </row>
    <row r="1057" spans="1:5" x14ac:dyDescent="0.2">
      <c r="A1057" t="s">
        <v>494</v>
      </c>
      <c r="B1057" t="s">
        <v>488</v>
      </c>
      <c r="C1057" s="19" t="str">
        <f t="shared" si="16"/>
        <v>Palencia-hasta-Toledo</v>
      </c>
      <c r="D1057">
        <v>340</v>
      </c>
      <c r="E1057" t="str">
        <f>VLOOKUP(A1057,Municipios!$B$2:$B$223,1,FALSE)</f>
        <v>Palencia</v>
      </c>
    </row>
    <row r="1058" spans="1:5" x14ac:dyDescent="0.2">
      <c r="A1058" t="s">
        <v>494</v>
      </c>
      <c r="B1058" t="s">
        <v>504</v>
      </c>
      <c r="C1058" s="19" t="str">
        <f t="shared" si="16"/>
        <v>Palencia-hasta-Teruel</v>
      </c>
      <c r="D1058">
        <v>449</v>
      </c>
      <c r="E1058" t="str">
        <f>VLOOKUP(A1058,Municipios!$B$2:$B$223,1,FALSE)</f>
        <v>Palencia</v>
      </c>
    </row>
    <row r="1059" spans="1:5" x14ac:dyDescent="0.2">
      <c r="A1059" t="s">
        <v>494</v>
      </c>
      <c r="B1059" t="s">
        <v>495</v>
      </c>
      <c r="C1059" s="19" t="str">
        <f t="shared" si="16"/>
        <v>Palencia-hasta-Pontevedra</v>
      </c>
      <c r="D1059">
        <v>492</v>
      </c>
      <c r="E1059" t="str">
        <f>VLOOKUP(A1059,Municipios!$B$2:$B$223,1,FALSE)</f>
        <v>Palencia</v>
      </c>
    </row>
    <row r="1060" spans="1:5" x14ac:dyDescent="0.2">
      <c r="A1060" t="s">
        <v>494</v>
      </c>
      <c r="B1060" t="s">
        <v>501</v>
      </c>
      <c r="C1060" s="19" t="str">
        <f t="shared" si="16"/>
        <v>Palencia-hasta-Sevilla</v>
      </c>
      <c r="D1060">
        <v>680</v>
      </c>
      <c r="E1060" t="str">
        <f>VLOOKUP(A1060,Municipios!$B$2:$B$223,1,FALSE)</f>
        <v>Palencia</v>
      </c>
    </row>
    <row r="1061" spans="1:5" x14ac:dyDescent="0.2">
      <c r="A1061" t="s">
        <v>494</v>
      </c>
      <c r="B1061" t="s">
        <v>499</v>
      </c>
      <c r="C1061" s="19" t="str">
        <f t="shared" si="16"/>
        <v>Palencia-hasta-Segovia</v>
      </c>
      <c r="D1061">
        <v>210</v>
      </c>
      <c r="E1061" t="str">
        <f>VLOOKUP(A1061,Municipios!$B$2:$B$223,1,FALSE)</f>
        <v>Palencia</v>
      </c>
    </row>
    <row r="1062" spans="1:5" x14ac:dyDescent="0.2">
      <c r="A1062" t="s">
        <v>494</v>
      </c>
      <c r="B1062" t="s">
        <v>498</v>
      </c>
      <c r="C1062" s="19" t="str">
        <f t="shared" si="16"/>
        <v>Palencia-hasta-Santander</v>
      </c>
      <c r="D1062">
        <v>194</v>
      </c>
      <c r="E1062" t="str">
        <f>VLOOKUP(A1062,Municipios!$B$2:$B$223,1,FALSE)</f>
        <v>Palencia</v>
      </c>
    </row>
    <row r="1063" spans="1:5" x14ac:dyDescent="0.2">
      <c r="A1063" t="s">
        <v>494</v>
      </c>
      <c r="B1063" t="s">
        <v>1799</v>
      </c>
      <c r="C1063" s="19" t="str">
        <f t="shared" si="16"/>
        <v>Palencia-hasta-Donostia-San Sebastián</v>
      </c>
      <c r="D1063">
        <v>325</v>
      </c>
      <c r="E1063" t="str">
        <f>VLOOKUP(A1063,Municipios!$B$2:$B$223,1,FALSE)</f>
        <v>Palencia</v>
      </c>
    </row>
    <row r="1064" spans="1:5" x14ac:dyDescent="0.2">
      <c r="A1064" t="s">
        <v>494</v>
      </c>
      <c r="B1064" t="s">
        <v>491</v>
      </c>
      <c r="C1064" s="19" t="str">
        <f t="shared" si="16"/>
        <v>Palencia-hasta-Pamplona/Iruña</v>
      </c>
      <c r="D1064">
        <v>298</v>
      </c>
      <c r="E1064" t="str">
        <f>VLOOKUP(A1064,Municipios!$B$2:$B$223,1,FALSE)</f>
        <v>Palencia</v>
      </c>
    </row>
    <row r="1065" spans="1:5" x14ac:dyDescent="0.2">
      <c r="A1065" t="s">
        <v>494</v>
      </c>
      <c r="B1065" t="s">
        <v>496</v>
      </c>
      <c r="C1065" s="19" t="str">
        <f t="shared" si="16"/>
        <v>Palencia-hasta-Salamanca</v>
      </c>
      <c r="D1065">
        <v>163</v>
      </c>
      <c r="E1065" t="str">
        <f>VLOOKUP(A1065,Municipios!$B$2:$B$223,1,FALSE)</f>
        <v>Palencia</v>
      </c>
    </row>
    <row r="1066" spans="1:5" x14ac:dyDescent="0.2">
      <c r="A1066" t="s">
        <v>494</v>
      </c>
      <c r="B1066" t="s">
        <v>502</v>
      </c>
      <c r="C1066" s="19" t="str">
        <f t="shared" si="16"/>
        <v>Palencia-hasta-Soria</v>
      </c>
      <c r="D1066">
        <v>226</v>
      </c>
      <c r="E1066" t="str">
        <f>VLOOKUP(A1066,Municipios!$B$2:$B$223,1,FALSE)</f>
        <v>Palencia</v>
      </c>
    </row>
    <row r="1067" spans="1:5" x14ac:dyDescent="0.2">
      <c r="A1067" t="s">
        <v>494</v>
      </c>
      <c r="B1067" t="s">
        <v>531</v>
      </c>
      <c r="C1067" s="19" t="str">
        <f t="shared" si="16"/>
        <v>Palencia-hasta-Zaragoza</v>
      </c>
      <c r="D1067">
        <v>414</v>
      </c>
      <c r="E1067" t="str">
        <f>VLOOKUP(A1067,Municipios!$B$2:$B$223,1,FALSE)</f>
        <v>Palencia</v>
      </c>
    </row>
    <row r="1068" spans="1:5" x14ac:dyDescent="0.2">
      <c r="A1068" t="s">
        <v>491</v>
      </c>
      <c r="B1068" t="s">
        <v>488</v>
      </c>
      <c r="C1068" s="19" t="str">
        <f t="shared" si="16"/>
        <v>Pamplona/Iruña-hasta-Toledo</v>
      </c>
      <c r="D1068">
        <v>511</v>
      </c>
      <c r="E1068" t="str">
        <f>VLOOKUP(A1068,Municipios!$B$2:$B$223,1,FALSE)</f>
        <v>Pamplona/Iruña</v>
      </c>
    </row>
    <row r="1069" spans="1:5" x14ac:dyDescent="0.2">
      <c r="A1069" t="s">
        <v>491</v>
      </c>
      <c r="B1069" t="s">
        <v>527</v>
      </c>
      <c r="C1069" s="19" t="str">
        <f t="shared" si="16"/>
        <v>Pamplona/Iruña-hasta-Valencia</v>
      </c>
      <c r="D1069">
        <v>555</v>
      </c>
      <c r="E1069" t="str">
        <f>VLOOKUP(A1069,Municipios!$B$2:$B$223,1,FALSE)</f>
        <v>Pamplona/Iruña</v>
      </c>
    </row>
    <row r="1070" spans="1:5" x14ac:dyDescent="0.2">
      <c r="A1070" t="s">
        <v>491</v>
      </c>
      <c r="B1070" t="s">
        <v>528</v>
      </c>
      <c r="C1070" s="19" t="str">
        <f t="shared" si="16"/>
        <v>Pamplona/Iruña-hasta-Valladolid</v>
      </c>
      <c r="D1070">
        <v>319</v>
      </c>
      <c r="E1070" t="str">
        <f>VLOOKUP(A1070,Municipios!$B$2:$B$223,1,FALSE)</f>
        <v>Pamplona/Iruña</v>
      </c>
    </row>
    <row r="1071" spans="1:5" x14ac:dyDescent="0.2">
      <c r="A1071" t="s">
        <v>491</v>
      </c>
      <c r="B1071" t="s">
        <v>42</v>
      </c>
      <c r="C1071" s="19" t="str">
        <f t="shared" si="16"/>
        <v>Pamplona/Iruña-hasta-Vitoria/Gasteiz</v>
      </c>
      <c r="D1071">
        <v>90</v>
      </c>
      <c r="E1071" t="str">
        <f>VLOOKUP(A1071,Municipios!$B$2:$B$223,1,FALSE)</f>
        <v>Pamplona/Iruña</v>
      </c>
    </row>
    <row r="1072" spans="1:5" x14ac:dyDescent="0.2">
      <c r="A1072" t="s">
        <v>491</v>
      </c>
      <c r="B1072" t="s">
        <v>531</v>
      </c>
      <c r="C1072" s="19" t="str">
        <f t="shared" si="16"/>
        <v>Pamplona/Iruña-hasta-Zaragoza</v>
      </c>
      <c r="D1072">
        <v>175</v>
      </c>
      <c r="E1072" t="str">
        <f>VLOOKUP(A1072,Municipios!$B$2:$B$223,1,FALSE)</f>
        <v>Pamplona/Iruña</v>
      </c>
    </row>
    <row r="1073" spans="1:5" x14ac:dyDescent="0.2">
      <c r="A1073" t="s">
        <v>491</v>
      </c>
      <c r="B1073" t="s">
        <v>502</v>
      </c>
      <c r="C1073" s="19" t="str">
        <f t="shared" si="16"/>
        <v>Pamplona/Iruña-hasta-Soria</v>
      </c>
      <c r="D1073">
        <v>184</v>
      </c>
      <c r="E1073" t="str">
        <f>VLOOKUP(A1073,Municipios!$B$2:$B$223,1,FALSE)</f>
        <v>Pamplona/Iruña</v>
      </c>
    </row>
    <row r="1074" spans="1:5" x14ac:dyDescent="0.2">
      <c r="A1074" t="s">
        <v>491</v>
      </c>
      <c r="B1074" t="s">
        <v>530</v>
      </c>
      <c r="C1074" s="19" t="str">
        <f t="shared" si="16"/>
        <v>Pamplona/Iruña-hasta-Zamora</v>
      </c>
      <c r="D1074">
        <v>409</v>
      </c>
      <c r="E1074" t="str">
        <f>VLOOKUP(A1074,Municipios!$B$2:$B$223,1,FALSE)</f>
        <v>Pamplona/Iruña</v>
      </c>
    </row>
    <row r="1075" spans="1:5" x14ac:dyDescent="0.2">
      <c r="A1075" t="s">
        <v>491</v>
      </c>
      <c r="B1075" t="s">
        <v>503</v>
      </c>
      <c r="C1075" s="19" t="str">
        <f t="shared" si="16"/>
        <v>Pamplona/Iruña-hasta-Tarragona</v>
      </c>
      <c r="D1075">
        <v>448</v>
      </c>
      <c r="E1075" t="str">
        <f>VLOOKUP(A1075,Municipios!$B$2:$B$223,1,FALSE)</f>
        <v>Pamplona/Iruña</v>
      </c>
    </row>
    <row r="1076" spans="1:5" x14ac:dyDescent="0.2">
      <c r="A1076" t="s">
        <v>491</v>
      </c>
      <c r="B1076" t="s">
        <v>501</v>
      </c>
      <c r="C1076" s="19" t="str">
        <f t="shared" si="16"/>
        <v>Pamplona/Iruña-hasta-Sevilla</v>
      </c>
      <c r="D1076">
        <v>969</v>
      </c>
      <c r="E1076" t="str">
        <f>VLOOKUP(A1076,Municipios!$B$2:$B$223,1,FALSE)</f>
        <v>Pamplona/Iruña</v>
      </c>
    </row>
    <row r="1077" spans="1:5" x14ac:dyDescent="0.2">
      <c r="A1077" t="s">
        <v>491</v>
      </c>
      <c r="B1077" t="s">
        <v>499</v>
      </c>
      <c r="C1077" s="19" t="str">
        <f t="shared" si="16"/>
        <v>Pamplona/Iruña-hasta-Segovia</v>
      </c>
      <c r="D1077">
        <v>395</v>
      </c>
      <c r="E1077" t="str">
        <f>VLOOKUP(A1077,Municipios!$B$2:$B$223,1,FALSE)</f>
        <v>Pamplona/Iruña</v>
      </c>
    </row>
    <row r="1078" spans="1:5" x14ac:dyDescent="0.2">
      <c r="A1078" t="s">
        <v>491</v>
      </c>
      <c r="B1078" t="s">
        <v>498</v>
      </c>
      <c r="C1078" s="19" t="str">
        <f t="shared" si="16"/>
        <v>Pamplona/Iruña-hasta-Santander</v>
      </c>
      <c r="D1078">
        <v>295</v>
      </c>
      <c r="E1078" t="str">
        <f>VLOOKUP(A1078,Municipios!$B$2:$B$223,1,FALSE)</f>
        <v>Pamplona/Iruña</v>
      </c>
    </row>
    <row r="1079" spans="1:5" ht="25.5" x14ac:dyDescent="0.2">
      <c r="A1079" t="s">
        <v>491</v>
      </c>
      <c r="B1079" t="s">
        <v>1799</v>
      </c>
      <c r="C1079" s="19" t="str">
        <f t="shared" si="16"/>
        <v>Pamplona/Iruña-hasta-Donostia-San Sebastián</v>
      </c>
      <c r="D1079">
        <v>90</v>
      </c>
      <c r="E1079" t="str">
        <f>VLOOKUP(A1079,Municipios!$B$2:$B$223,1,FALSE)</f>
        <v>Pamplona/Iruña</v>
      </c>
    </row>
    <row r="1080" spans="1:5" x14ac:dyDescent="0.2">
      <c r="A1080" t="s">
        <v>491</v>
      </c>
      <c r="B1080" t="s">
        <v>496</v>
      </c>
      <c r="C1080" s="19" t="str">
        <f t="shared" si="16"/>
        <v>Pamplona/Iruña-hasta-Salamanca</v>
      </c>
      <c r="D1080">
        <v>440</v>
      </c>
      <c r="E1080" t="str">
        <f>VLOOKUP(A1080,Municipios!$B$2:$B$223,1,FALSE)</f>
        <v>Pamplona/Iruña</v>
      </c>
    </row>
    <row r="1081" spans="1:5" x14ac:dyDescent="0.2">
      <c r="A1081" t="s">
        <v>491</v>
      </c>
      <c r="B1081" t="s">
        <v>495</v>
      </c>
      <c r="C1081" s="19" t="str">
        <f t="shared" si="16"/>
        <v>Pamplona/Iruña-hasta-Pontevedra</v>
      </c>
      <c r="D1081">
        <v>629</v>
      </c>
      <c r="E1081" t="str">
        <f>VLOOKUP(A1081,Municipios!$B$2:$B$223,1,FALSE)</f>
        <v>Pamplona/Iruña</v>
      </c>
    </row>
    <row r="1082" spans="1:5" x14ac:dyDescent="0.2">
      <c r="A1082" t="s">
        <v>491</v>
      </c>
      <c r="B1082" t="s">
        <v>504</v>
      </c>
      <c r="C1082" s="19" t="str">
        <f t="shared" si="16"/>
        <v>Pamplona/Iruña-hasta-Teruel</v>
      </c>
      <c r="D1082">
        <v>356</v>
      </c>
      <c r="E1082" t="str">
        <f>VLOOKUP(A1082,Municipios!$B$2:$B$223,1,FALSE)</f>
        <v>Pamplona/Iruña</v>
      </c>
    </row>
    <row r="1083" spans="1:5" x14ac:dyDescent="0.2">
      <c r="A1083" t="s">
        <v>495</v>
      </c>
      <c r="B1083" t="s">
        <v>527</v>
      </c>
      <c r="C1083" s="19" t="str">
        <f t="shared" si="16"/>
        <v>Pontevedra-hasta-Valencia</v>
      </c>
      <c r="D1083">
        <v>961</v>
      </c>
      <c r="E1083" t="str">
        <f>VLOOKUP(A1083,Municipios!$B$2:$B$223,1,FALSE)</f>
        <v>Pontevedra</v>
      </c>
    </row>
    <row r="1084" spans="1:5" x14ac:dyDescent="0.2">
      <c r="A1084" t="s">
        <v>495</v>
      </c>
      <c r="B1084" t="s">
        <v>503</v>
      </c>
      <c r="C1084" s="19" t="str">
        <f t="shared" si="16"/>
        <v>Pontevedra-hasta-Tarragona</v>
      </c>
      <c r="D1084">
        <v>1009</v>
      </c>
      <c r="E1084" t="str">
        <f>VLOOKUP(A1084,Municipios!$B$2:$B$223,1,FALSE)</f>
        <v>Pontevedra</v>
      </c>
    </row>
    <row r="1085" spans="1:5" x14ac:dyDescent="0.2">
      <c r="A1085" t="s">
        <v>495</v>
      </c>
      <c r="B1085" t="s">
        <v>531</v>
      </c>
      <c r="C1085" s="19" t="str">
        <f t="shared" si="16"/>
        <v>Pontevedra-hasta-Zaragoza</v>
      </c>
      <c r="D1085">
        <v>743</v>
      </c>
      <c r="E1085" t="str">
        <f>VLOOKUP(A1085,Municipios!$B$2:$B$223,1,FALSE)</f>
        <v>Pontevedra</v>
      </c>
    </row>
    <row r="1086" spans="1:5" x14ac:dyDescent="0.2">
      <c r="A1086" t="s">
        <v>495</v>
      </c>
      <c r="B1086" t="s">
        <v>530</v>
      </c>
      <c r="C1086" s="19" t="str">
        <f t="shared" si="16"/>
        <v>Pontevedra-hasta-Zamora</v>
      </c>
      <c r="D1086">
        <v>390</v>
      </c>
      <c r="E1086" t="str">
        <f>VLOOKUP(A1086,Municipios!$B$2:$B$223,1,FALSE)</f>
        <v>Pontevedra</v>
      </c>
    </row>
    <row r="1087" spans="1:5" x14ac:dyDescent="0.2">
      <c r="A1087" t="s">
        <v>495</v>
      </c>
      <c r="B1087" t="s">
        <v>42</v>
      </c>
      <c r="C1087" s="19" t="str">
        <f t="shared" ref="C1087:C1150" si="17">CONCATENATE(A1087,"-hasta-",B1087)</f>
        <v>Pontevedra-hasta-Vitoria/Gasteiz</v>
      </c>
      <c r="D1087">
        <v>539</v>
      </c>
      <c r="E1087" t="str">
        <f>VLOOKUP(A1087,Municipios!$B$2:$B$223,1,FALSE)</f>
        <v>Pontevedra</v>
      </c>
    </row>
    <row r="1088" spans="1:5" x14ac:dyDescent="0.2">
      <c r="A1088" t="s">
        <v>495</v>
      </c>
      <c r="B1088" t="s">
        <v>528</v>
      </c>
      <c r="C1088" s="19" t="str">
        <f t="shared" si="17"/>
        <v>Pontevedra-hasta-Valladolid</v>
      </c>
      <c r="D1088">
        <v>445</v>
      </c>
      <c r="E1088" t="str">
        <f>VLOOKUP(A1088,Municipios!$B$2:$B$223,1,FALSE)</f>
        <v>Pontevedra</v>
      </c>
    </row>
    <row r="1089" spans="1:5" x14ac:dyDescent="0.2">
      <c r="A1089" t="s">
        <v>495</v>
      </c>
      <c r="B1089" t="s">
        <v>496</v>
      </c>
      <c r="C1089" s="19" t="str">
        <f t="shared" si="17"/>
        <v>Pontevedra-hasta-Salamanca</v>
      </c>
      <c r="D1089">
        <v>455</v>
      </c>
      <c r="E1089" t="str">
        <f>VLOOKUP(A1089,Municipios!$B$2:$B$223,1,FALSE)</f>
        <v>Pontevedra</v>
      </c>
    </row>
    <row r="1090" spans="1:5" ht="25.5" x14ac:dyDescent="0.2">
      <c r="A1090" t="s">
        <v>495</v>
      </c>
      <c r="B1090" t="s">
        <v>1799</v>
      </c>
      <c r="C1090" s="19" t="str">
        <f t="shared" si="17"/>
        <v>Pontevedra-hasta-Donostia-San Sebastián</v>
      </c>
      <c r="D1090">
        <v>656</v>
      </c>
      <c r="E1090" t="str">
        <f>VLOOKUP(A1090,Municipios!$B$2:$B$223,1,FALSE)</f>
        <v>Pontevedra</v>
      </c>
    </row>
    <row r="1091" spans="1:5" x14ac:dyDescent="0.2">
      <c r="A1091" t="s">
        <v>495</v>
      </c>
      <c r="B1091" t="s">
        <v>502</v>
      </c>
      <c r="C1091" s="19" t="str">
        <f t="shared" si="17"/>
        <v>Pontevedra-hasta-Soria</v>
      </c>
      <c r="D1091">
        <v>646</v>
      </c>
      <c r="E1091" t="str">
        <f>VLOOKUP(A1091,Municipios!$B$2:$B$223,1,FALSE)</f>
        <v>Pontevedra</v>
      </c>
    </row>
    <row r="1092" spans="1:5" x14ac:dyDescent="0.2">
      <c r="A1092" t="s">
        <v>495</v>
      </c>
      <c r="B1092" t="s">
        <v>501</v>
      </c>
      <c r="C1092" s="19" t="str">
        <f t="shared" si="17"/>
        <v>Pontevedra-hasta-Sevilla</v>
      </c>
      <c r="D1092">
        <v>924</v>
      </c>
      <c r="E1092" t="str">
        <f>VLOOKUP(A1092,Municipios!$B$2:$B$223,1,FALSE)</f>
        <v>Pontevedra</v>
      </c>
    </row>
    <row r="1093" spans="1:5" x14ac:dyDescent="0.2">
      <c r="A1093" t="s">
        <v>495</v>
      </c>
      <c r="B1093" t="s">
        <v>499</v>
      </c>
      <c r="C1093" s="19" t="str">
        <f t="shared" si="17"/>
        <v>Pontevedra-hasta-Segovia</v>
      </c>
      <c r="D1093">
        <v>540</v>
      </c>
      <c r="E1093" t="str">
        <f>VLOOKUP(A1093,Municipios!$B$2:$B$223,1,FALSE)</f>
        <v>Pontevedra</v>
      </c>
    </row>
    <row r="1094" spans="1:5" x14ac:dyDescent="0.2">
      <c r="A1094" t="s">
        <v>495</v>
      </c>
      <c r="B1094" t="s">
        <v>498</v>
      </c>
      <c r="C1094" s="19" t="str">
        <f t="shared" si="17"/>
        <v>Pontevedra-hasta-Santander</v>
      </c>
      <c r="D1094">
        <v>698</v>
      </c>
      <c r="E1094" t="str">
        <f>VLOOKUP(A1094,Municipios!$B$2:$B$223,1,FALSE)</f>
        <v>Pontevedra</v>
      </c>
    </row>
    <row r="1095" spans="1:5" x14ac:dyDescent="0.2">
      <c r="A1095" t="s">
        <v>495</v>
      </c>
      <c r="B1095" t="s">
        <v>488</v>
      </c>
      <c r="C1095" s="19" t="str">
        <f t="shared" si="17"/>
        <v>Pontevedra-hasta-Toledo</v>
      </c>
      <c r="D1095">
        <v>671</v>
      </c>
      <c r="E1095" t="str">
        <f>VLOOKUP(A1095,Municipios!$B$2:$B$223,1,FALSE)</f>
        <v>Pontevedra</v>
      </c>
    </row>
    <row r="1096" spans="1:5" x14ac:dyDescent="0.2">
      <c r="A1096" t="s">
        <v>495</v>
      </c>
      <c r="B1096" t="s">
        <v>504</v>
      </c>
      <c r="C1096" s="19" t="str">
        <f t="shared" si="17"/>
        <v>Pontevedra-hasta-Teruel</v>
      </c>
      <c r="D1096">
        <v>869</v>
      </c>
      <c r="E1096" t="str">
        <f>VLOOKUP(A1096,Municipios!$B$2:$B$223,1,FALSE)</f>
        <v>Pontevedra</v>
      </c>
    </row>
    <row r="1097" spans="1:5" x14ac:dyDescent="0.2">
      <c r="A1097" t="s">
        <v>496</v>
      </c>
      <c r="B1097" t="s">
        <v>503</v>
      </c>
      <c r="C1097" s="19" t="str">
        <f t="shared" si="17"/>
        <v>Salamanca-hasta-Tarragona</v>
      </c>
      <c r="D1097">
        <v>792</v>
      </c>
      <c r="E1097" t="str">
        <f>VLOOKUP(A1097,Municipios!$B$2:$B$223,1,FALSE)</f>
        <v>Salamanca</v>
      </c>
    </row>
    <row r="1098" spans="1:5" x14ac:dyDescent="0.2">
      <c r="A1098" t="s">
        <v>496</v>
      </c>
      <c r="B1098" t="s">
        <v>531</v>
      </c>
      <c r="C1098" s="19" t="str">
        <f t="shared" si="17"/>
        <v>Salamanca-hasta-Zaragoza</v>
      </c>
      <c r="D1098">
        <v>552</v>
      </c>
      <c r="E1098" t="str">
        <f>VLOOKUP(A1098,Municipios!$B$2:$B$223,1,FALSE)</f>
        <v>Salamanca</v>
      </c>
    </row>
    <row r="1099" spans="1:5" x14ac:dyDescent="0.2">
      <c r="A1099" t="s">
        <v>496</v>
      </c>
      <c r="B1099" t="s">
        <v>530</v>
      </c>
      <c r="C1099" s="19" t="str">
        <f t="shared" si="17"/>
        <v>Salamanca-hasta-Zamora</v>
      </c>
      <c r="D1099">
        <v>65</v>
      </c>
      <c r="E1099" t="str">
        <f>VLOOKUP(A1099,Municipios!$B$2:$B$223,1,FALSE)</f>
        <v>Salamanca</v>
      </c>
    </row>
    <row r="1100" spans="1:5" x14ac:dyDescent="0.2">
      <c r="A1100" t="s">
        <v>496</v>
      </c>
      <c r="B1100" t="s">
        <v>42</v>
      </c>
      <c r="C1100" s="19" t="str">
        <f t="shared" si="17"/>
        <v>Salamanca-hasta-Vitoria/Gasteiz</v>
      </c>
      <c r="D1100">
        <v>350</v>
      </c>
      <c r="E1100" t="str">
        <f>VLOOKUP(A1100,Municipios!$B$2:$B$223,1,FALSE)</f>
        <v>Salamanca</v>
      </c>
    </row>
    <row r="1101" spans="1:5" x14ac:dyDescent="0.2">
      <c r="A1101" t="s">
        <v>496</v>
      </c>
      <c r="B1101" t="s">
        <v>528</v>
      </c>
      <c r="C1101" s="19" t="str">
        <f t="shared" si="17"/>
        <v>Salamanca-hasta-Valladolid</v>
      </c>
      <c r="D1101">
        <v>120</v>
      </c>
      <c r="E1101" t="str">
        <f>VLOOKUP(A1101,Municipios!$B$2:$B$223,1,FALSE)</f>
        <v>Salamanca</v>
      </c>
    </row>
    <row r="1102" spans="1:5" x14ac:dyDescent="0.2">
      <c r="A1102" t="s">
        <v>496</v>
      </c>
      <c r="B1102" t="s">
        <v>527</v>
      </c>
      <c r="C1102" s="19" t="str">
        <f t="shared" si="17"/>
        <v>Salamanca-hasta-Valencia</v>
      </c>
      <c r="D1102">
        <v>578</v>
      </c>
      <c r="E1102" t="str">
        <f>VLOOKUP(A1102,Municipios!$B$2:$B$223,1,FALSE)</f>
        <v>Salamanca</v>
      </c>
    </row>
    <row r="1103" spans="1:5" x14ac:dyDescent="0.2">
      <c r="A1103" t="s">
        <v>496</v>
      </c>
      <c r="B1103" t="s">
        <v>504</v>
      </c>
      <c r="C1103" s="19" t="str">
        <f t="shared" si="17"/>
        <v>Salamanca-hasta-Teruel</v>
      </c>
      <c r="D1103">
        <v>508</v>
      </c>
      <c r="E1103" t="str">
        <f>VLOOKUP(A1103,Municipios!$B$2:$B$223,1,FALSE)</f>
        <v>Salamanca</v>
      </c>
    </row>
    <row r="1104" spans="1:5" x14ac:dyDescent="0.2">
      <c r="A1104" t="s">
        <v>496</v>
      </c>
      <c r="B1104" t="s">
        <v>502</v>
      </c>
      <c r="C1104" s="19" t="str">
        <f t="shared" si="17"/>
        <v>Salamanca-hasta-Soria</v>
      </c>
      <c r="D1104">
        <v>323</v>
      </c>
      <c r="E1104" t="str">
        <f>VLOOKUP(A1104,Municipios!$B$2:$B$223,1,FALSE)</f>
        <v>Salamanca</v>
      </c>
    </row>
    <row r="1105" spans="1:5" x14ac:dyDescent="0.2">
      <c r="A1105" t="s">
        <v>496</v>
      </c>
      <c r="B1105" t="s">
        <v>501</v>
      </c>
      <c r="C1105" s="19" t="str">
        <f t="shared" si="17"/>
        <v>Salamanca-hasta-Sevilla</v>
      </c>
      <c r="D1105">
        <v>460</v>
      </c>
      <c r="E1105" t="str">
        <f>VLOOKUP(A1105,Municipios!$B$2:$B$223,1,FALSE)</f>
        <v>Salamanca</v>
      </c>
    </row>
    <row r="1106" spans="1:5" x14ac:dyDescent="0.2">
      <c r="A1106" t="s">
        <v>496</v>
      </c>
      <c r="B1106" t="s">
        <v>499</v>
      </c>
      <c r="C1106" s="19" t="str">
        <f t="shared" si="17"/>
        <v>Salamanca-hasta-Segovia</v>
      </c>
      <c r="D1106">
        <v>160</v>
      </c>
      <c r="E1106" t="str">
        <f>VLOOKUP(A1106,Municipios!$B$2:$B$223,1,FALSE)</f>
        <v>Salamanca</v>
      </c>
    </row>
    <row r="1107" spans="1:5" x14ac:dyDescent="0.2">
      <c r="A1107" t="s">
        <v>496</v>
      </c>
      <c r="B1107" t="s">
        <v>498</v>
      </c>
      <c r="C1107" s="19" t="str">
        <f t="shared" si="17"/>
        <v>Salamanca-hasta-Santander</v>
      </c>
      <c r="D1107">
        <v>394</v>
      </c>
      <c r="E1107" t="str">
        <f>VLOOKUP(A1107,Municipios!$B$2:$B$223,1,FALSE)</f>
        <v>Salamanca</v>
      </c>
    </row>
    <row r="1108" spans="1:5" ht="25.5" x14ac:dyDescent="0.2">
      <c r="A1108" t="s">
        <v>496</v>
      </c>
      <c r="B1108" t="s">
        <v>1799</v>
      </c>
      <c r="C1108" s="19" t="str">
        <f t="shared" si="17"/>
        <v>Salamanca-hasta-Donostia-San Sebastián</v>
      </c>
      <c r="D1108">
        <v>467</v>
      </c>
      <c r="E1108" t="str">
        <f>VLOOKUP(A1108,Municipios!$B$2:$B$223,1,FALSE)</f>
        <v>Salamanca</v>
      </c>
    </row>
    <row r="1109" spans="1:5" x14ac:dyDescent="0.2">
      <c r="A1109" t="s">
        <v>496</v>
      </c>
      <c r="B1109" t="s">
        <v>488</v>
      </c>
      <c r="C1109" s="19" t="str">
        <f t="shared" si="17"/>
        <v>Salamanca-hasta-Toledo</v>
      </c>
      <c r="D1109">
        <v>283</v>
      </c>
      <c r="E1109" t="str">
        <f>VLOOKUP(A1109,Municipios!$B$2:$B$223,1,FALSE)</f>
        <v>Salamanca</v>
      </c>
    </row>
    <row r="1110" spans="1:5" x14ac:dyDescent="0.2">
      <c r="A1110" t="s">
        <v>1799</v>
      </c>
      <c r="B1110" t="s">
        <v>527</v>
      </c>
      <c r="C1110" s="19" t="str">
        <f t="shared" si="17"/>
        <v>Donostia-San Sebastián-hasta-Valencia</v>
      </c>
      <c r="D1110">
        <v>645</v>
      </c>
      <c r="E1110" t="str">
        <f>VLOOKUP(A1110,Municipios!$B$2:$B$223,1,FALSE)</f>
        <v>Donostia-San Sebastián</v>
      </c>
    </row>
    <row r="1111" spans="1:5" x14ac:dyDescent="0.2">
      <c r="A1111" t="s">
        <v>1799</v>
      </c>
      <c r="B1111" t="s">
        <v>502</v>
      </c>
      <c r="C1111" s="19" t="str">
        <f t="shared" si="17"/>
        <v>Donostia-San Sebastián-hasta-Soria</v>
      </c>
      <c r="D1111">
        <v>312</v>
      </c>
      <c r="E1111" t="str">
        <f>VLOOKUP(A1111,Municipios!$B$2:$B$223,1,FALSE)</f>
        <v>Donostia-San Sebastián</v>
      </c>
    </row>
    <row r="1112" spans="1:5" x14ac:dyDescent="0.2">
      <c r="A1112" t="s">
        <v>1799</v>
      </c>
      <c r="B1112" t="s">
        <v>531</v>
      </c>
      <c r="C1112" s="19" t="str">
        <f t="shared" si="17"/>
        <v>Donostia-San Sebastián-hasta-Zaragoza</v>
      </c>
      <c r="D1112">
        <v>265</v>
      </c>
      <c r="E1112" t="str">
        <f>VLOOKUP(A1112,Municipios!$B$2:$B$223,1,FALSE)</f>
        <v>Donostia-San Sebastián</v>
      </c>
    </row>
    <row r="1113" spans="1:5" x14ac:dyDescent="0.2">
      <c r="A1113" t="s">
        <v>1799</v>
      </c>
      <c r="B1113" t="s">
        <v>530</v>
      </c>
      <c r="C1113" s="19" t="str">
        <f t="shared" si="17"/>
        <v>Donostia-San Sebastián-hasta-Zamora</v>
      </c>
      <c r="D1113">
        <v>436</v>
      </c>
      <c r="E1113" t="str">
        <f>VLOOKUP(A1113,Municipios!$B$2:$B$223,1,FALSE)</f>
        <v>Donostia-San Sebastián</v>
      </c>
    </row>
    <row r="1114" spans="1:5" ht="25.5" x14ac:dyDescent="0.2">
      <c r="A1114" t="s">
        <v>1799</v>
      </c>
      <c r="B1114" t="s">
        <v>42</v>
      </c>
      <c r="C1114" s="19" t="str">
        <f t="shared" si="17"/>
        <v>Donostia-San Sebastián-hasta-Vitoria/Gasteiz</v>
      </c>
      <c r="D1114">
        <v>117</v>
      </c>
      <c r="E1114" t="str">
        <f>VLOOKUP(A1114,Municipios!$B$2:$B$223,1,FALSE)</f>
        <v>Donostia-San Sebastián</v>
      </c>
    </row>
    <row r="1115" spans="1:5" x14ac:dyDescent="0.2">
      <c r="A1115" t="s">
        <v>1799</v>
      </c>
      <c r="B1115" t="s">
        <v>528</v>
      </c>
      <c r="C1115" s="19" t="str">
        <f t="shared" si="17"/>
        <v>Donostia-San Sebastián-hasta-Valladolid</v>
      </c>
      <c r="D1115">
        <v>346</v>
      </c>
      <c r="E1115" t="str">
        <f>VLOOKUP(A1115,Municipios!$B$2:$B$223,1,FALSE)</f>
        <v>Donostia-San Sebastián</v>
      </c>
    </row>
    <row r="1116" spans="1:5" x14ac:dyDescent="0.2">
      <c r="A1116" t="s">
        <v>1799</v>
      </c>
      <c r="B1116" t="s">
        <v>503</v>
      </c>
      <c r="C1116" s="19" t="str">
        <f t="shared" si="17"/>
        <v>Donostia-San Sebastián-hasta-Tarragona</v>
      </c>
      <c r="D1116">
        <v>538</v>
      </c>
      <c r="E1116" t="str">
        <f>VLOOKUP(A1116,Municipios!$B$2:$B$223,1,FALSE)</f>
        <v>Donostia-San Sebastián</v>
      </c>
    </row>
    <row r="1117" spans="1:5" x14ac:dyDescent="0.2">
      <c r="A1117" t="s">
        <v>1799</v>
      </c>
      <c r="B1117" t="s">
        <v>501</v>
      </c>
      <c r="C1117" s="19" t="str">
        <f t="shared" si="17"/>
        <v>Donostia-San Sebastián-hasta-Sevilla</v>
      </c>
      <c r="D1117">
        <v>996</v>
      </c>
      <c r="E1117" t="str">
        <f>VLOOKUP(A1117,Municipios!$B$2:$B$223,1,FALSE)</f>
        <v>Donostia-San Sebastián</v>
      </c>
    </row>
    <row r="1118" spans="1:5" x14ac:dyDescent="0.2">
      <c r="A1118" t="s">
        <v>1799</v>
      </c>
      <c r="B1118" t="s">
        <v>499</v>
      </c>
      <c r="C1118" s="19" t="str">
        <f t="shared" si="17"/>
        <v>Donostia-San Sebastián-hasta-Segovia</v>
      </c>
      <c r="D1118">
        <v>442</v>
      </c>
      <c r="E1118" t="str">
        <f>VLOOKUP(A1118,Municipios!$B$2:$B$223,1,FALSE)</f>
        <v>Donostia-San Sebastián</v>
      </c>
    </row>
    <row r="1119" spans="1:5" x14ac:dyDescent="0.2">
      <c r="A1119" t="s">
        <v>1799</v>
      </c>
      <c r="B1119" t="s">
        <v>498</v>
      </c>
      <c r="C1119" s="19" t="str">
        <f t="shared" si="17"/>
        <v>Donostia-San Sebastián-hasta-Santander</v>
      </c>
      <c r="D1119">
        <v>205</v>
      </c>
      <c r="E1119" t="str">
        <f>VLOOKUP(A1119,Municipios!$B$2:$B$223,1,FALSE)</f>
        <v>Donostia-San Sebastián</v>
      </c>
    </row>
    <row r="1120" spans="1:5" x14ac:dyDescent="0.2">
      <c r="A1120" t="s">
        <v>1799</v>
      </c>
      <c r="B1120" t="s">
        <v>488</v>
      </c>
      <c r="C1120" s="19" t="str">
        <f t="shared" si="17"/>
        <v>Donostia-San Sebastián-hasta-Toledo</v>
      </c>
      <c r="D1120">
        <v>538</v>
      </c>
      <c r="E1120" t="str">
        <f>VLOOKUP(A1120,Municipios!$B$2:$B$223,1,FALSE)</f>
        <v>Donostia-San Sebastián</v>
      </c>
    </row>
    <row r="1121" spans="1:5" x14ac:dyDescent="0.2">
      <c r="A1121" t="s">
        <v>1799</v>
      </c>
      <c r="B1121" t="s">
        <v>504</v>
      </c>
      <c r="C1121" s="19" t="str">
        <f t="shared" si="17"/>
        <v>Donostia-San Sebastián-hasta-Teruel</v>
      </c>
      <c r="D1121">
        <v>446</v>
      </c>
      <c r="E1121" t="str">
        <f>VLOOKUP(A1121,Municipios!$B$2:$B$223,1,FALSE)</f>
        <v>Donostia-San Sebastián</v>
      </c>
    </row>
    <row r="1122" spans="1:5" x14ac:dyDescent="0.2">
      <c r="A1122" t="s">
        <v>498</v>
      </c>
      <c r="B1122" t="s">
        <v>503</v>
      </c>
      <c r="C1122" s="19" t="str">
        <f t="shared" si="17"/>
        <v>Santander-hasta-Tarragona</v>
      </c>
      <c r="D1122">
        <v>730</v>
      </c>
      <c r="E1122" t="str">
        <f>VLOOKUP(A1122,Municipios!$B$2:$B$223,1,FALSE)</f>
        <v>Santander</v>
      </c>
    </row>
    <row r="1123" spans="1:5" x14ac:dyDescent="0.2">
      <c r="A1123" t="s">
        <v>498</v>
      </c>
      <c r="B1123" t="s">
        <v>531</v>
      </c>
      <c r="C1123" s="19" t="str">
        <f t="shared" si="17"/>
        <v>Santander-hasta-Zaragoza</v>
      </c>
      <c r="D1123">
        <v>395</v>
      </c>
      <c r="E1123" t="str">
        <f>VLOOKUP(A1123,Municipios!$B$2:$B$223,1,FALSE)</f>
        <v>Santander</v>
      </c>
    </row>
    <row r="1124" spans="1:5" x14ac:dyDescent="0.2">
      <c r="A1124" t="s">
        <v>498</v>
      </c>
      <c r="B1124" t="s">
        <v>530</v>
      </c>
      <c r="C1124" s="19" t="str">
        <f t="shared" si="17"/>
        <v>Santander-hasta-Zamora</v>
      </c>
      <c r="D1124">
        <v>351</v>
      </c>
      <c r="E1124" t="str">
        <f>VLOOKUP(A1124,Municipios!$B$2:$B$223,1,FALSE)</f>
        <v>Santander</v>
      </c>
    </row>
    <row r="1125" spans="1:5" x14ac:dyDescent="0.2">
      <c r="A1125" t="s">
        <v>498</v>
      </c>
      <c r="B1125" t="s">
        <v>42</v>
      </c>
      <c r="C1125" s="19" t="str">
        <f t="shared" si="17"/>
        <v>Santander-hasta-Vitoria/Gasteiz</v>
      </c>
      <c r="D1125">
        <v>167</v>
      </c>
      <c r="E1125" t="str">
        <f>VLOOKUP(A1125,Municipios!$B$2:$B$223,1,FALSE)</f>
        <v>Santander</v>
      </c>
    </row>
    <row r="1126" spans="1:5" x14ac:dyDescent="0.2">
      <c r="A1126" t="s">
        <v>498</v>
      </c>
      <c r="B1126" t="s">
        <v>528</v>
      </c>
      <c r="C1126" s="19" t="str">
        <f t="shared" si="17"/>
        <v>Santander-hasta-Valladolid</v>
      </c>
      <c r="D1126">
        <v>253</v>
      </c>
      <c r="E1126" t="str">
        <f>VLOOKUP(A1126,Municipios!$B$2:$B$223,1,FALSE)</f>
        <v>Santander</v>
      </c>
    </row>
    <row r="1127" spans="1:5" x14ac:dyDescent="0.2">
      <c r="A1127" t="s">
        <v>498</v>
      </c>
      <c r="B1127" t="s">
        <v>527</v>
      </c>
      <c r="C1127" s="19" t="str">
        <f t="shared" si="17"/>
        <v>Santander-hasta-Valencia</v>
      </c>
      <c r="D1127">
        <v>749</v>
      </c>
      <c r="E1127" t="str">
        <f>VLOOKUP(A1127,Municipios!$B$2:$B$223,1,FALSE)</f>
        <v>Santander</v>
      </c>
    </row>
    <row r="1128" spans="1:5" x14ac:dyDescent="0.2">
      <c r="A1128" t="s">
        <v>498</v>
      </c>
      <c r="B1128" t="s">
        <v>488</v>
      </c>
      <c r="C1128" s="19" t="str">
        <f t="shared" si="17"/>
        <v>Santander-hasta-Toledo</v>
      </c>
      <c r="D1128">
        <v>474</v>
      </c>
      <c r="E1128" t="str">
        <f>VLOOKUP(A1128,Municipios!$B$2:$B$223,1,FALSE)</f>
        <v>Santander</v>
      </c>
    </row>
    <row r="1129" spans="1:5" x14ac:dyDescent="0.2">
      <c r="A1129" t="s">
        <v>498</v>
      </c>
      <c r="B1129" t="s">
        <v>504</v>
      </c>
      <c r="C1129" s="19" t="str">
        <f t="shared" si="17"/>
        <v>Santander-hasta-Teruel</v>
      </c>
      <c r="D1129">
        <v>526</v>
      </c>
      <c r="E1129" t="str">
        <f>VLOOKUP(A1129,Municipios!$B$2:$B$223,1,FALSE)</f>
        <v>Santander</v>
      </c>
    </row>
    <row r="1130" spans="1:5" x14ac:dyDescent="0.2">
      <c r="A1130" t="s">
        <v>498</v>
      </c>
      <c r="B1130" t="s">
        <v>502</v>
      </c>
      <c r="C1130" s="19" t="str">
        <f t="shared" si="17"/>
        <v>Santander-hasta-Soria</v>
      </c>
      <c r="D1130">
        <v>302</v>
      </c>
      <c r="E1130" t="str">
        <f>VLOOKUP(A1130,Municipios!$B$2:$B$223,1,FALSE)</f>
        <v>Santander</v>
      </c>
    </row>
    <row r="1131" spans="1:5" x14ac:dyDescent="0.2">
      <c r="A1131" t="s">
        <v>498</v>
      </c>
      <c r="B1131" t="s">
        <v>501</v>
      </c>
      <c r="C1131" s="19" t="str">
        <f t="shared" si="17"/>
        <v>Santander-hasta-Sevilla</v>
      </c>
      <c r="D1131">
        <v>933</v>
      </c>
      <c r="E1131" t="str">
        <f>VLOOKUP(A1131,Municipios!$B$2:$B$223,1,FALSE)</f>
        <v>Santander</v>
      </c>
    </row>
    <row r="1132" spans="1:5" x14ac:dyDescent="0.2">
      <c r="A1132" t="s">
        <v>498</v>
      </c>
      <c r="B1132" t="s">
        <v>499</v>
      </c>
      <c r="C1132" s="19" t="str">
        <f t="shared" si="17"/>
        <v>Santander-hasta-Segovia</v>
      </c>
      <c r="D1132">
        <v>352</v>
      </c>
      <c r="E1132" t="str">
        <f>VLOOKUP(A1132,Municipios!$B$2:$B$223,1,FALSE)</f>
        <v>Santander</v>
      </c>
    </row>
    <row r="1133" spans="1:5" x14ac:dyDescent="0.2">
      <c r="A1133" t="s">
        <v>499</v>
      </c>
      <c r="B1133" t="s">
        <v>488</v>
      </c>
      <c r="C1133" s="19" t="str">
        <f t="shared" si="17"/>
        <v>Segovia-hasta-Toledo</v>
      </c>
      <c r="D1133">
        <v>169</v>
      </c>
      <c r="E1133" t="str">
        <f>VLOOKUP(A1133,Municipios!$B$2:$B$223,1,FALSE)</f>
        <v>Segovia</v>
      </c>
    </row>
    <row r="1134" spans="1:5" x14ac:dyDescent="0.2">
      <c r="A1134" t="s">
        <v>499</v>
      </c>
      <c r="B1134" t="s">
        <v>531</v>
      </c>
      <c r="C1134" s="19" t="str">
        <f t="shared" si="17"/>
        <v>Segovia-hasta-Zaragoza</v>
      </c>
      <c r="D1134">
        <v>414</v>
      </c>
      <c r="E1134" t="str">
        <f>VLOOKUP(A1134,Municipios!$B$2:$B$223,1,FALSE)</f>
        <v>Segovia</v>
      </c>
    </row>
    <row r="1135" spans="1:5" x14ac:dyDescent="0.2">
      <c r="A1135" t="s">
        <v>499</v>
      </c>
      <c r="B1135" t="s">
        <v>530</v>
      </c>
      <c r="C1135" s="19" t="str">
        <f t="shared" si="17"/>
        <v>Segovia-hasta-Zamora</v>
      </c>
      <c r="D1135">
        <v>284</v>
      </c>
      <c r="E1135" t="str">
        <f>VLOOKUP(A1135,Municipios!$B$2:$B$223,1,FALSE)</f>
        <v>Segovia</v>
      </c>
    </row>
    <row r="1136" spans="1:5" x14ac:dyDescent="0.2">
      <c r="A1136" t="s">
        <v>499</v>
      </c>
      <c r="B1136" t="s">
        <v>42</v>
      </c>
      <c r="C1136" s="19" t="str">
        <f t="shared" si="17"/>
        <v>Segovia-hasta-Vitoria/Gasteiz</v>
      </c>
      <c r="D1136">
        <v>305</v>
      </c>
      <c r="E1136" t="str">
        <f>VLOOKUP(A1136,Municipios!$B$2:$B$223,1,FALSE)</f>
        <v>Segovia</v>
      </c>
    </row>
    <row r="1137" spans="1:5" x14ac:dyDescent="0.2">
      <c r="A1137" t="s">
        <v>499</v>
      </c>
      <c r="B1137" t="s">
        <v>527</v>
      </c>
      <c r="C1137" s="19" t="str">
        <f t="shared" si="17"/>
        <v>Segovia-hasta-Valencia</v>
      </c>
      <c r="D1137">
        <v>465</v>
      </c>
      <c r="E1137" t="str">
        <f>VLOOKUP(A1137,Municipios!$B$2:$B$223,1,FALSE)</f>
        <v>Segovia</v>
      </c>
    </row>
    <row r="1138" spans="1:5" x14ac:dyDescent="0.2">
      <c r="A1138" t="s">
        <v>499</v>
      </c>
      <c r="B1138" t="s">
        <v>528</v>
      </c>
      <c r="C1138" s="19" t="str">
        <f t="shared" si="17"/>
        <v>Segovia-hasta-Valladolid</v>
      </c>
      <c r="D1138">
        <v>141</v>
      </c>
      <c r="E1138" t="str">
        <f>VLOOKUP(A1138,Municipios!$B$2:$B$223,1,FALSE)</f>
        <v>Segovia</v>
      </c>
    </row>
    <row r="1139" spans="1:5" x14ac:dyDescent="0.2">
      <c r="A1139" t="s">
        <v>499</v>
      </c>
      <c r="B1139" t="s">
        <v>504</v>
      </c>
      <c r="C1139" s="19" t="str">
        <f t="shared" si="17"/>
        <v>Segovia-hasta-Teruel</v>
      </c>
      <c r="D1139">
        <v>394</v>
      </c>
      <c r="E1139" t="str">
        <f>VLOOKUP(A1139,Municipios!$B$2:$B$223,1,FALSE)</f>
        <v>Segovia</v>
      </c>
    </row>
    <row r="1140" spans="1:5" x14ac:dyDescent="0.2">
      <c r="A1140" t="s">
        <v>499</v>
      </c>
      <c r="B1140" t="s">
        <v>503</v>
      </c>
      <c r="C1140" s="19" t="str">
        <f t="shared" si="17"/>
        <v>Segovia-hasta-Tarragona</v>
      </c>
      <c r="D1140">
        <v>679</v>
      </c>
      <c r="E1140" t="str">
        <f>VLOOKUP(A1140,Municipios!$B$2:$B$223,1,FALSE)</f>
        <v>Segovia</v>
      </c>
    </row>
    <row r="1141" spans="1:5" x14ac:dyDescent="0.2">
      <c r="A1141" t="s">
        <v>499</v>
      </c>
      <c r="B1141" t="s">
        <v>502</v>
      </c>
      <c r="C1141" s="19" t="str">
        <f t="shared" si="17"/>
        <v>Segovia-hasta-Soria</v>
      </c>
      <c r="D1141">
        <v>190</v>
      </c>
      <c r="E1141" t="str">
        <f>VLOOKUP(A1141,Municipios!$B$2:$B$223,1,FALSE)</f>
        <v>Segovia</v>
      </c>
    </row>
    <row r="1142" spans="1:5" x14ac:dyDescent="0.2">
      <c r="A1142" t="s">
        <v>499</v>
      </c>
      <c r="B1142" t="s">
        <v>501</v>
      </c>
      <c r="C1142" s="19" t="str">
        <f t="shared" si="17"/>
        <v>Segovia-hasta-Sevilla</v>
      </c>
      <c r="D1142">
        <v>632</v>
      </c>
      <c r="E1142" t="str">
        <f>VLOOKUP(A1142,Municipios!$B$2:$B$223,1,FALSE)</f>
        <v>Segovia</v>
      </c>
    </row>
    <row r="1143" spans="1:5" x14ac:dyDescent="0.2">
      <c r="A1143" t="s">
        <v>501</v>
      </c>
      <c r="B1143" t="s">
        <v>488</v>
      </c>
      <c r="C1143" s="19" t="str">
        <f t="shared" si="17"/>
        <v>Sevilla-hasta-Toledo</v>
      </c>
      <c r="D1143">
        <v>445</v>
      </c>
      <c r="E1143" t="str">
        <f>VLOOKUP(A1143,Municipios!$B$2:$B$223,1,FALSE)</f>
        <v>Sevilla</v>
      </c>
    </row>
    <row r="1144" spans="1:5" x14ac:dyDescent="0.2">
      <c r="A1144" t="s">
        <v>501</v>
      </c>
      <c r="B1144" t="s">
        <v>531</v>
      </c>
      <c r="C1144" s="19" t="str">
        <f t="shared" si="17"/>
        <v>Sevilla-hasta-Zaragoza</v>
      </c>
      <c r="D1144">
        <v>846</v>
      </c>
      <c r="E1144" t="str">
        <f>VLOOKUP(A1144,Municipios!$B$2:$B$223,1,FALSE)</f>
        <v>Sevilla</v>
      </c>
    </row>
    <row r="1145" spans="1:5" x14ac:dyDescent="0.2">
      <c r="A1145" t="s">
        <v>501</v>
      </c>
      <c r="B1145" t="s">
        <v>530</v>
      </c>
      <c r="C1145" s="19" t="str">
        <f t="shared" si="17"/>
        <v>Sevilla-hasta-Zamora</v>
      </c>
      <c r="D1145">
        <v>538</v>
      </c>
      <c r="E1145" t="str">
        <f>VLOOKUP(A1145,Municipios!$B$2:$B$223,1,FALSE)</f>
        <v>Sevilla</v>
      </c>
    </row>
    <row r="1146" spans="1:5" x14ac:dyDescent="0.2">
      <c r="A1146" t="s">
        <v>501</v>
      </c>
      <c r="B1146" t="s">
        <v>42</v>
      </c>
      <c r="C1146" s="19" t="str">
        <f t="shared" si="17"/>
        <v>Sevilla-hasta-Vitoria/Gasteiz</v>
      </c>
      <c r="D1146">
        <v>879</v>
      </c>
      <c r="E1146" t="str">
        <f>VLOOKUP(A1146,Municipios!$B$2:$B$223,1,FALSE)</f>
        <v>Sevilla</v>
      </c>
    </row>
    <row r="1147" spans="1:5" x14ac:dyDescent="0.2">
      <c r="A1147" t="s">
        <v>501</v>
      </c>
      <c r="B1147" t="s">
        <v>527</v>
      </c>
      <c r="C1147" s="19" t="str">
        <f t="shared" si="17"/>
        <v>Sevilla-hasta-Valencia</v>
      </c>
      <c r="D1147">
        <v>686</v>
      </c>
      <c r="E1147" t="str">
        <f>VLOOKUP(A1147,Municipios!$B$2:$B$223,1,FALSE)</f>
        <v>Sevilla</v>
      </c>
    </row>
    <row r="1148" spans="1:5" x14ac:dyDescent="0.2">
      <c r="A1148" t="s">
        <v>501</v>
      </c>
      <c r="B1148" t="s">
        <v>504</v>
      </c>
      <c r="C1148" s="19" t="str">
        <f t="shared" si="17"/>
        <v>Sevilla-hasta-Teruel</v>
      </c>
      <c r="D1148">
        <v>721</v>
      </c>
      <c r="E1148" t="str">
        <f>VLOOKUP(A1148,Municipios!$B$2:$B$223,1,FALSE)</f>
        <v>Sevilla</v>
      </c>
    </row>
    <row r="1149" spans="1:5" x14ac:dyDescent="0.2">
      <c r="A1149" t="s">
        <v>501</v>
      </c>
      <c r="B1149" t="s">
        <v>503</v>
      </c>
      <c r="C1149" s="19" t="str">
        <f t="shared" si="17"/>
        <v>Sevilla-hasta-Tarragona</v>
      </c>
      <c r="D1149">
        <v>941</v>
      </c>
      <c r="E1149" t="str">
        <f>VLOOKUP(A1149,Municipios!$B$2:$B$223,1,FALSE)</f>
        <v>Sevilla</v>
      </c>
    </row>
    <row r="1150" spans="1:5" x14ac:dyDescent="0.2">
      <c r="A1150" t="s">
        <v>501</v>
      </c>
      <c r="B1150" t="s">
        <v>502</v>
      </c>
      <c r="C1150" s="19" t="str">
        <f t="shared" si="17"/>
        <v>Sevilla-hasta-Soria</v>
      </c>
      <c r="D1150">
        <v>755</v>
      </c>
      <c r="E1150" t="str">
        <f>VLOOKUP(A1150,Municipios!$B$2:$B$223,1,FALSE)</f>
        <v>Sevilla</v>
      </c>
    </row>
    <row r="1151" spans="1:5" x14ac:dyDescent="0.2">
      <c r="A1151" t="s">
        <v>501</v>
      </c>
      <c r="B1151" t="s">
        <v>528</v>
      </c>
      <c r="C1151" s="19" t="str">
        <f t="shared" ref="C1151:C1214" si="18">CONCATENATE(A1151,"-hasta-",B1151)</f>
        <v>Sevilla-hasta-Valladolid</v>
      </c>
      <c r="D1151">
        <v>593</v>
      </c>
      <c r="E1151" t="str">
        <f>VLOOKUP(A1151,Municipios!$B$2:$B$223,1,FALSE)</f>
        <v>Sevilla</v>
      </c>
    </row>
    <row r="1152" spans="1:5" x14ac:dyDescent="0.2">
      <c r="A1152" t="s">
        <v>502</v>
      </c>
      <c r="B1152" t="s">
        <v>528</v>
      </c>
      <c r="C1152" s="19" t="str">
        <f t="shared" si="18"/>
        <v>Soria-hasta-Valladolid</v>
      </c>
      <c r="D1152">
        <v>204</v>
      </c>
      <c r="E1152" t="str">
        <f>VLOOKUP(A1152,Municipios!$B$2:$B$223,1,FALSE)</f>
        <v>Soria</v>
      </c>
    </row>
    <row r="1153" spans="1:5" x14ac:dyDescent="0.2">
      <c r="A1153" t="s">
        <v>502</v>
      </c>
      <c r="B1153" t="s">
        <v>530</v>
      </c>
      <c r="C1153" s="19" t="str">
        <f t="shared" si="18"/>
        <v>Soria-hasta-Zamora</v>
      </c>
      <c r="D1153">
        <v>302</v>
      </c>
      <c r="E1153" t="str">
        <f>VLOOKUP(A1153,Municipios!$B$2:$B$223,1,FALSE)</f>
        <v>Soria</v>
      </c>
    </row>
    <row r="1154" spans="1:5" x14ac:dyDescent="0.2">
      <c r="A1154" t="s">
        <v>502</v>
      </c>
      <c r="B1154" t="s">
        <v>42</v>
      </c>
      <c r="C1154" s="19" t="str">
        <f t="shared" si="18"/>
        <v>Soria-hasta-Vitoria/Gasteiz</v>
      </c>
      <c r="D1154">
        <v>195</v>
      </c>
      <c r="E1154" t="str">
        <f>VLOOKUP(A1154,Municipios!$B$2:$B$223,1,FALSE)</f>
        <v>Soria</v>
      </c>
    </row>
    <row r="1155" spans="1:5" x14ac:dyDescent="0.2">
      <c r="A1155" t="s">
        <v>502</v>
      </c>
      <c r="B1155" t="s">
        <v>488</v>
      </c>
      <c r="C1155" s="19" t="str">
        <f t="shared" si="18"/>
        <v>Soria-hasta-Toledo</v>
      </c>
      <c r="D1155">
        <v>298</v>
      </c>
      <c r="E1155" t="str">
        <f>VLOOKUP(A1155,Municipios!$B$2:$B$223,1,FALSE)</f>
        <v>Soria</v>
      </c>
    </row>
    <row r="1156" spans="1:5" x14ac:dyDescent="0.2">
      <c r="A1156" t="s">
        <v>502</v>
      </c>
      <c r="B1156" t="s">
        <v>504</v>
      </c>
      <c r="C1156" s="19" t="str">
        <f t="shared" si="18"/>
        <v>Soria-hasta-Teruel</v>
      </c>
      <c r="D1156">
        <v>222</v>
      </c>
      <c r="E1156" t="str">
        <f>VLOOKUP(A1156,Municipios!$B$2:$B$223,1,FALSE)</f>
        <v>Soria</v>
      </c>
    </row>
    <row r="1157" spans="1:5" x14ac:dyDescent="0.2">
      <c r="A1157" t="s">
        <v>502</v>
      </c>
      <c r="B1157" t="s">
        <v>503</v>
      </c>
      <c r="C1157" s="19" t="str">
        <f t="shared" si="18"/>
        <v>Soria-hasta-Tarragona</v>
      </c>
      <c r="D1157">
        <v>430</v>
      </c>
      <c r="E1157" t="str">
        <f>VLOOKUP(A1157,Municipios!$B$2:$B$223,1,FALSE)</f>
        <v>Soria</v>
      </c>
    </row>
    <row r="1158" spans="1:5" x14ac:dyDescent="0.2">
      <c r="A1158" t="s">
        <v>502</v>
      </c>
      <c r="B1158" t="s">
        <v>527</v>
      </c>
      <c r="C1158" s="19" t="str">
        <f t="shared" si="18"/>
        <v>Soria-hasta-Valencia</v>
      </c>
      <c r="D1158">
        <v>420</v>
      </c>
      <c r="E1158" t="str">
        <f>VLOOKUP(A1158,Municipios!$B$2:$B$223,1,FALSE)</f>
        <v>Soria</v>
      </c>
    </row>
    <row r="1159" spans="1:5" x14ac:dyDescent="0.2">
      <c r="A1159" t="s">
        <v>502</v>
      </c>
      <c r="B1159" t="s">
        <v>531</v>
      </c>
      <c r="C1159" s="19" t="str">
        <f t="shared" si="18"/>
        <v>Soria-hasta-Zaragoza</v>
      </c>
      <c r="D1159">
        <v>158</v>
      </c>
      <c r="E1159" t="str">
        <f>VLOOKUP(A1159,Municipios!$B$2:$B$223,1,FALSE)</f>
        <v>Soria</v>
      </c>
    </row>
    <row r="1160" spans="1:5" x14ac:dyDescent="0.2">
      <c r="A1160" t="s">
        <v>1744</v>
      </c>
      <c r="B1160" t="s">
        <v>531</v>
      </c>
      <c r="C1160" s="19" t="str">
        <f t="shared" si="18"/>
        <v>Ávila-hasta-Zaragoza</v>
      </c>
      <c r="D1160">
        <v>434</v>
      </c>
      <c r="E1160" t="str">
        <f>VLOOKUP(A1160,Municipios!$B$2:$B$223,1,FALSE)</f>
        <v>Ávila</v>
      </c>
    </row>
    <row r="1161" spans="1:5" x14ac:dyDescent="0.2">
      <c r="A1161" t="s">
        <v>1744</v>
      </c>
      <c r="B1161" t="s">
        <v>495</v>
      </c>
      <c r="C1161" s="19" t="str">
        <f t="shared" si="18"/>
        <v>Ávila-hasta-Pontevedra</v>
      </c>
      <c r="D1161">
        <v>529</v>
      </c>
      <c r="E1161" t="str">
        <f>VLOOKUP(A1161,Municipios!$B$2:$B$223,1,FALSE)</f>
        <v>Ávila</v>
      </c>
    </row>
    <row r="1162" spans="1:5" x14ac:dyDescent="0.2">
      <c r="A1162" t="s">
        <v>1744</v>
      </c>
      <c r="B1162" t="s">
        <v>502</v>
      </c>
      <c r="C1162" s="19" t="str">
        <f t="shared" si="18"/>
        <v>Ávila-hasta-Soria</v>
      </c>
      <c r="D1162">
        <v>252</v>
      </c>
      <c r="E1162" t="str">
        <f>VLOOKUP(A1162,Municipios!$B$2:$B$223,1,FALSE)</f>
        <v>Ávila</v>
      </c>
    </row>
    <row r="1163" spans="1:5" x14ac:dyDescent="0.2">
      <c r="A1163" t="s">
        <v>1744</v>
      </c>
      <c r="B1163" t="s">
        <v>496</v>
      </c>
      <c r="C1163" s="19" t="str">
        <f t="shared" si="18"/>
        <v>Ávila-hasta-Salamanca</v>
      </c>
      <c r="D1163">
        <v>94</v>
      </c>
      <c r="E1163" t="str">
        <f>VLOOKUP(A1163,Municipios!$B$2:$B$223,1,FALSE)</f>
        <v>Ávila</v>
      </c>
    </row>
    <row r="1164" spans="1:5" x14ac:dyDescent="0.2">
      <c r="A1164" t="s">
        <v>1744</v>
      </c>
      <c r="B1164" t="s">
        <v>503</v>
      </c>
      <c r="C1164" s="19" t="str">
        <f t="shared" si="18"/>
        <v>Ávila-hasta-Tarragona</v>
      </c>
      <c r="D1164">
        <v>690</v>
      </c>
      <c r="E1164" t="str">
        <f>VLOOKUP(A1164,Municipios!$B$2:$B$223,1,FALSE)</f>
        <v>Ávila</v>
      </c>
    </row>
    <row r="1165" spans="1:5" x14ac:dyDescent="0.2">
      <c r="A1165" t="s">
        <v>1744</v>
      </c>
      <c r="B1165" t="s">
        <v>1799</v>
      </c>
      <c r="C1165" s="19" t="str">
        <f t="shared" si="18"/>
        <v>Ávila-hasta-Donostia-San Sebastián</v>
      </c>
      <c r="D1165">
        <v>507</v>
      </c>
      <c r="E1165" t="str">
        <f>VLOOKUP(A1165,Municipios!$B$2:$B$223,1,FALSE)</f>
        <v>Ávila</v>
      </c>
    </row>
    <row r="1166" spans="1:5" x14ac:dyDescent="0.2">
      <c r="A1166" t="s">
        <v>1744</v>
      </c>
      <c r="B1166" t="s">
        <v>498</v>
      </c>
      <c r="C1166" s="19" t="str">
        <f t="shared" si="18"/>
        <v>Ávila-hasta-Santander</v>
      </c>
      <c r="D1166">
        <v>378</v>
      </c>
      <c r="E1166" t="str">
        <f>VLOOKUP(A1166,Municipios!$B$2:$B$223,1,FALSE)</f>
        <v>Ávila</v>
      </c>
    </row>
    <row r="1167" spans="1:5" x14ac:dyDescent="0.2">
      <c r="A1167" t="s">
        <v>1744</v>
      </c>
      <c r="B1167" t="s">
        <v>499</v>
      </c>
      <c r="C1167" s="19" t="str">
        <f t="shared" si="18"/>
        <v>Ávila-hasta-Segovia</v>
      </c>
      <c r="D1167">
        <v>66</v>
      </c>
      <c r="E1167" t="str">
        <f>VLOOKUP(A1167,Municipios!$B$2:$B$223,1,FALSE)</f>
        <v>Ávila</v>
      </c>
    </row>
    <row r="1168" spans="1:5" x14ac:dyDescent="0.2">
      <c r="A1168" t="s">
        <v>1744</v>
      </c>
      <c r="B1168" t="s">
        <v>1927</v>
      </c>
      <c r="C1168" s="19" t="str">
        <f t="shared" si="18"/>
        <v>Ávila-hasta-Cáceres</v>
      </c>
      <c r="D1168">
        <v>234</v>
      </c>
      <c r="E1168" t="str">
        <f>VLOOKUP(A1168,Municipios!$B$2:$B$223,1,FALSE)</f>
        <v>Ávila</v>
      </c>
    </row>
    <row r="1169" spans="1:5" x14ac:dyDescent="0.2">
      <c r="A1169" t="s">
        <v>1744</v>
      </c>
      <c r="B1169" t="s">
        <v>209</v>
      </c>
      <c r="C1169" s="19" t="str">
        <f t="shared" si="18"/>
        <v>Ávila-hasta-Burgos</v>
      </c>
      <c r="D1169">
        <v>282</v>
      </c>
      <c r="E1169" t="str">
        <f>VLOOKUP(A1169,Municipios!$B$2:$B$223,1,FALSE)</f>
        <v>Ávila</v>
      </c>
    </row>
    <row r="1170" spans="1:5" x14ac:dyDescent="0.2">
      <c r="A1170" t="s">
        <v>1744</v>
      </c>
      <c r="B1170" t="s">
        <v>529</v>
      </c>
      <c r="C1170" s="19" t="str">
        <f t="shared" si="18"/>
        <v>Ávila-hasta-Bilbao</v>
      </c>
      <c r="D1170">
        <v>426</v>
      </c>
      <c r="E1170" t="str">
        <f>VLOOKUP(A1170,Municipios!$B$2:$B$223,1,FALSE)</f>
        <v>Ávila</v>
      </c>
    </row>
    <row r="1171" spans="1:5" x14ac:dyDescent="0.2">
      <c r="A1171" t="s">
        <v>1744</v>
      </c>
      <c r="B1171" t="s">
        <v>1745</v>
      </c>
      <c r="C1171" s="19" t="str">
        <f t="shared" si="18"/>
        <v>Ávila-hasta-Badajoz</v>
      </c>
      <c r="D1171">
        <v>386</v>
      </c>
      <c r="E1171" t="str">
        <f>VLOOKUP(A1171,Municipios!$B$2:$B$223,1,FALSE)</f>
        <v>Ávila</v>
      </c>
    </row>
    <row r="1172" spans="1:5" x14ac:dyDescent="0.2">
      <c r="A1172" t="s">
        <v>1744</v>
      </c>
      <c r="B1172" t="s">
        <v>530</v>
      </c>
      <c r="C1172" s="19" t="str">
        <f t="shared" si="18"/>
        <v>Ávila-hasta-Zamora</v>
      </c>
      <c r="D1172">
        <v>159</v>
      </c>
      <c r="E1172" t="str">
        <f>VLOOKUP(A1172,Municipios!$B$2:$B$223,1,FALSE)</f>
        <v>Ávila</v>
      </c>
    </row>
    <row r="1173" spans="1:5" x14ac:dyDescent="0.2">
      <c r="A1173" t="s">
        <v>1744</v>
      </c>
      <c r="B1173" t="s">
        <v>42</v>
      </c>
      <c r="C1173" s="19" t="str">
        <f t="shared" si="18"/>
        <v>Ávila-hasta-Vitoria/Gasteiz</v>
      </c>
      <c r="D1173">
        <v>390</v>
      </c>
      <c r="E1173" t="str">
        <f>VLOOKUP(A1173,Municipios!$B$2:$B$223,1,FALSE)</f>
        <v>Ávila</v>
      </c>
    </row>
    <row r="1174" spans="1:5" x14ac:dyDescent="0.2">
      <c r="A1174" t="s">
        <v>1744</v>
      </c>
      <c r="B1174" t="s">
        <v>528</v>
      </c>
      <c r="C1174" s="19" t="str">
        <f t="shared" si="18"/>
        <v>Ávila-hasta-Valladolid</v>
      </c>
      <c r="D1174">
        <v>160</v>
      </c>
      <c r="E1174" t="str">
        <f>VLOOKUP(A1174,Municipios!$B$2:$B$223,1,FALSE)</f>
        <v>Ávila</v>
      </c>
    </row>
    <row r="1175" spans="1:5" x14ac:dyDescent="0.2">
      <c r="A1175" t="s">
        <v>1744</v>
      </c>
      <c r="B1175" t="s">
        <v>527</v>
      </c>
      <c r="C1175" s="19" t="str">
        <f t="shared" si="18"/>
        <v>Ávila-hasta-Valencia</v>
      </c>
      <c r="D1175">
        <v>485</v>
      </c>
      <c r="E1175" t="str">
        <f>VLOOKUP(A1175,Municipios!$B$2:$B$223,1,FALSE)</f>
        <v>Ávila</v>
      </c>
    </row>
    <row r="1176" spans="1:5" x14ac:dyDescent="0.2">
      <c r="A1176" t="s">
        <v>1744</v>
      </c>
      <c r="B1176" t="s">
        <v>488</v>
      </c>
      <c r="C1176" s="19" t="str">
        <f t="shared" si="18"/>
        <v>Ávila-hasta-Toledo</v>
      </c>
      <c r="D1176">
        <v>133</v>
      </c>
      <c r="E1176" t="str">
        <f>VLOOKUP(A1176,Municipios!$B$2:$B$223,1,FALSE)</f>
        <v>Ávila</v>
      </c>
    </row>
    <row r="1177" spans="1:5" x14ac:dyDescent="0.2">
      <c r="A1177" t="s">
        <v>1744</v>
      </c>
      <c r="B1177" t="s">
        <v>504</v>
      </c>
      <c r="C1177" s="19" t="str">
        <f t="shared" si="18"/>
        <v>Ávila-hasta-Teruel</v>
      </c>
      <c r="D1177">
        <v>414</v>
      </c>
      <c r="E1177" t="str">
        <f>VLOOKUP(A1177,Municipios!$B$2:$B$223,1,FALSE)</f>
        <v>Ávila</v>
      </c>
    </row>
    <row r="1178" spans="1:5" x14ac:dyDescent="0.2">
      <c r="A1178" t="s">
        <v>1744</v>
      </c>
      <c r="B1178" t="s">
        <v>491</v>
      </c>
      <c r="C1178" s="19" t="str">
        <f t="shared" si="18"/>
        <v>Ávila-hasta-Pamplona/Iruña</v>
      </c>
      <c r="D1178">
        <v>480</v>
      </c>
      <c r="E1178" t="str">
        <f>VLOOKUP(A1178,Municipios!$B$2:$B$223,1,FALSE)</f>
        <v>Ávila</v>
      </c>
    </row>
    <row r="1179" spans="1:5" x14ac:dyDescent="0.2">
      <c r="A1179" t="s">
        <v>1744</v>
      </c>
      <c r="B1179" t="s">
        <v>489</v>
      </c>
      <c r="C1179" s="19" t="str">
        <f t="shared" si="18"/>
        <v>Ávila-hasta-Málaga</v>
      </c>
      <c r="D1179">
        <v>673</v>
      </c>
      <c r="E1179" t="str">
        <f>VLOOKUP(A1179,Municipios!$B$2:$B$223,1,FALSE)</f>
        <v>Ávila</v>
      </c>
    </row>
    <row r="1180" spans="1:5" x14ac:dyDescent="0.2">
      <c r="A1180" t="s">
        <v>1744</v>
      </c>
      <c r="B1180" t="s">
        <v>1882</v>
      </c>
      <c r="C1180" s="19" t="str">
        <f t="shared" si="18"/>
        <v>Ávila-hasta-Barcelona</v>
      </c>
      <c r="D1180">
        <v>734</v>
      </c>
      <c r="E1180" t="str">
        <f>VLOOKUP(A1180,Municipios!$B$2:$B$223,1,FALSE)</f>
        <v>Ávila</v>
      </c>
    </row>
    <row r="1181" spans="1:5" ht="25.5" x14ac:dyDescent="0.2">
      <c r="A1181" t="s">
        <v>1744</v>
      </c>
      <c r="B1181" t="s">
        <v>1544</v>
      </c>
      <c r="C1181" s="19" t="str">
        <f t="shared" si="18"/>
        <v>Ávila-hasta-Castellón de la Plana/Castelló de la Plana</v>
      </c>
      <c r="D1181">
        <v>557</v>
      </c>
      <c r="E1181" t="str">
        <f>VLOOKUP(A1181,Municipios!$B$2:$B$223,1,FALSE)</f>
        <v>Ávila</v>
      </c>
    </row>
    <row r="1182" spans="1:5" x14ac:dyDescent="0.2">
      <c r="A1182" t="s">
        <v>1744</v>
      </c>
      <c r="B1182" t="s">
        <v>500</v>
      </c>
      <c r="C1182" s="19" t="str">
        <f t="shared" si="18"/>
        <v>Ávila-hasta-Jaén</v>
      </c>
      <c r="D1182">
        <v>450</v>
      </c>
      <c r="E1182" t="str">
        <f>VLOOKUP(A1182,Municipios!$B$2:$B$223,1,FALSE)</f>
        <v>Ávila</v>
      </c>
    </row>
    <row r="1183" spans="1:5" x14ac:dyDescent="0.2">
      <c r="A1183" t="s">
        <v>1744</v>
      </c>
      <c r="B1183" t="s">
        <v>1800</v>
      </c>
      <c r="C1183" s="19" t="str">
        <f t="shared" si="18"/>
        <v>Ávila-hasta-Huelva</v>
      </c>
      <c r="D1183">
        <v>596</v>
      </c>
      <c r="E1183" t="str">
        <f>VLOOKUP(A1183,Municipios!$B$2:$B$223,1,FALSE)</f>
        <v>Ávila</v>
      </c>
    </row>
    <row r="1184" spans="1:5" x14ac:dyDescent="0.2">
      <c r="A1184" t="s">
        <v>1744</v>
      </c>
      <c r="B1184" t="s">
        <v>492</v>
      </c>
      <c r="C1184" s="19" t="str">
        <f t="shared" si="18"/>
        <v>Ávila-hasta-Ourense</v>
      </c>
      <c r="D1184">
        <v>441</v>
      </c>
      <c r="E1184" t="str">
        <f>VLOOKUP(A1184,Municipios!$B$2:$B$223,1,FALSE)</f>
        <v>Ávila</v>
      </c>
    </row>
    <row r="1185" spans="1:5" x14ac:dyDescent="0.2">
      <c r="A1185" t="s">
        <v>1744</v>
      </c>
      <c r="B1185" t="s">
        <v>208</v>
      </c>
      <c r="C1185" s="19" t="str">
        <f t="shared" si="18"/>
        <v>Ávila-hasta-Guadalajara</v>
      </c>
      <c r="D1185">
        <v>174</v>
      </c>
      <c r="E1185" t="str">
        <f>VLOOKUP(A1185,Municipios!$B$2:$B$223,1,FALSE)</f>
        <v>Ávila</v>
      </c>
    </row>
    <row r="1186" spans="1:5" x14ac:dyDescent="0.2">
      <c r="A1186" t="s">
        <v>1744</v>
      </c>
      <c r="B1186" t="s">
        <v>494</v>
      </c>
      <c r="C1186" s="19" t="str">
        <f t="shared" si="18"/>
        <v>Ávila-hasta-Palencia</v>
      </c>
      <c r="D1186">
        <v>184</v>
      </c>
      <c r="E1186" t="str">
        <f>VLOOKUP(A1186,Municipios!$B$2:$B$223,1,FALSE)</f>
        <v>Ávila</v>
      </c>
    </row>
    <row r="1187" spans="1:5" x14ac:dyDescent="0.2">
      <c r="A1187" t="s">
        <v>1744</v>
      </c>
      <c r="B1187" t="s">
        <v>630</v>
      </c>
      <c r="C1187" s="19" t="str">
        <f t="shared" si="18"/>
        <v>Ávila-hasta-Granada</v>
      </c>
      <c r="D1187">
        <v>541</v>
      </c>
      <c r="E1187" t="str">
        <f>VLOOKUP(A1187,Municipios!$B$2:$B$223,1,FALSE)</f>
        <v>Ávila</v>
      </c>
    </row>
    <row r="1188" spans="1:5" x14ac:dyDescent="0.2">
      <c r="A1188" t="s">
        <v>1744</v>
      </c>
      <c r="B1188" t="s">
        <v>207</v>
      </c>
      <c r="C1188" s="19" t="str">
        <f t="shared" si="18"/>
        <v>Ávila-hasta-Girona</v>
      </c>
      <c r="D1188">
        <v>816</v>
      </c>
      <c r="E1188" t="str">
        <f>VLOOKUP(A1188,Municipios!$B$2:$B$223,1,FALSE)</f>
        <v>Ávila</v>
      </c>
    </row>
    <row r="1189" spans="1:5" x14ac:dyDescent="0.2">
      <c r="A1189" t="s">
        <v>1744</v>
      </c>
      <c r="B1189" t="s">
        <v>98</v>
      </c>
      <c r="C1189" s="19" t="str">
        <f t="shared" si="18"/>
        <v>Ávila-hasta-Cuenca</v>
      </c>
      <c r="D1189">
        <v>300</v>
      </c>
      <c r="E1189" t="str">
        <f>VLOOKUP(A1189,Municipios!$B$2:$B$223,1,FALSE)</f>
        <v>Ávila</v>
      </c>
    </row>
    <row r="1190" spans="1:5" x14ac:dyDescent="0.2">
      <c r="A1190" t="s">
        <v>1744</v>
      </c>
      <c r="B1190" t="s">
        <v>97</v>
      </c>
      <c r="C1190" s="19" t="str">
        <f t="shared" si="18"/>
        <v>Ávila-hasta-Coruña (A)</v>
      </c>
      <c r="D1190">
        <v>540</v>
      </c>
      <c r="E1190" t="str">
        <f>VLOOKUP(A1190,Municipios!$B$2:$B$223,1,FALSE)</f>
        <v>Ávila</v>
      </c>
    </row>
    <row r="1191" spans="1:5" x14ac:dyDescent="0.2">
      <c r="A1191" t="s">
        <v>1744</v>
      </c>
      <c r="B1191" t="s">
        <v>497</v>
      </c>
      <c r="C1191" s="19" t="str">
        <f t="shared" si="18"/>
        <v>Ávila-hasta-Huesca</v>
      </c>
      <c r="D1191">
        <v>505</v>
      </c>
      <c r="E1191" t="str">
        <f>VLOOKUP(A1191,Municipios!$B$2:$B$223,1,FALSE)</f>
        <v>Ávila</v>
      </c>
    </row>
    <row r="1192" spans="1:5" x14ac:dyDescent="0.2">
      <c r="A1192" t="s">
        <v>1744</v>
      </c>
      <c r="B1192" t="s">
        <v>25</v>
      </c>
      <c r="C1192" s="19" t="str">
        <f t="shared" si="18"/>
        <v>Ávila-hasta-Ciudad Real</v>
      </c>
      <c r="D1192">
        <v>305</v>
      </c>
      <c r="E1192" t="str">
        <f>VLOOKUP(A1192,Municipios!$B$2:$B$223,1,FALSE)</f>
        <v>Ávila</v>
      </c>
    </row>
    <row r="1193" spans="1:5" x14ac:dyDescent="0.2">
      <c r="A1193" t="s">
        <v>1744</v>
      </c>
      <c r="B1193" t="s">
        <v>1493</v>
      </c>
      <c r="C1193" s="19" t="str">
        <f t="shared" si="18"/>
        <v>Ávila-hasta-Cádiz</v>
      </c>
      <c r="D1193">
        <v>633</v>
      </c>
      <c r="E1193" t="str">
        <f>VLOOKUP(A1193,Municipios!$B$2:$B$223,1,FALSE)</f>
        <v>Ávila</v>
      </c>
    </row>
    <row r="1194" spans="1:5" x14ac:dyDescent="0.2">
      <c r="A1194" t="s">
        <v>1744</v>
      </c>
      <c r="B1194" t="s">
        <v>486</v>
      </c>
      <c r="C1194" s="19" t="str">
        <f t="shared" si="18"/>
        <v>Ávila-hasta-Lugo</v>
      </c>
      <c r="D1194">
        <v>451</v>
      </c>
      <c r="E1194" t="str">
        <f>VLOOKUP(A1194,Municipios!$B$2:$B$223,1,FALSE)</f>
        <v>Ávila</v>
      </c>
    </row>
    <row r="1195" spans="1:5" x14ac:dyDescent="0.2">
      <c r="A1195" t="s">
        <v>1744</v>
      </c>
      <c r="B1195" t="s">
        <v>210</v>
      </c>
      <c r="C1195" s="19" t="str">
        <f t="shared" si="18"/>
        <v>Ávila-hasta-León</v>
      </c>
      <c r="D1195">
        <v>282</v>
      </c>
      <c r="E1195" t="str">
        <f>VLOOKUP(A1195,Municipios!$B$2:$B$223,1,FALSE)</f>
        <v>Ávila</v>
      </c>
    </row>
    <row r="1196" spans="1:5" x14ac:dyDescent="0.2">
      <c r="A1196" t="s">
        <v>1744</v>
      </c>
      <c r="B1196" t="s">
        <v>211</v>
      </c>
      <c r="C1196" s="19" t="str">
        <f t="shared" si="18"/>
        <v>Ávila-hasta-Lleida</v>
      </c>
      <c r="D1196">
        <v>595</v>
      </c>
      <c r="E1196" t="str">
        <f>VLOOKUP(A1196,Municipios!$B$2:$B$223,1,FALSE)</f>
        <v>Ávila</v>
      </c>
    </row>
    <row r="1197" spans="1:5" x14ac:dyDescent="0.2">
      <c r="A1197" t="s">
        <v>1744</v>
      </c>
      <c r="B1197" t="s">
        <v>487</v>
      </c>
      <c r="C1197" s="19" t="str">
        <f t="shared" si="18"/>
        <v>Ávila-hasta-Madrid</v>
      </c>
      <c r="D1197">
        <v>110</v>
      </c>
      <c r="E1197" t="str">
        <f>VLOOKUP(A1197,Municipios!$B$2:$B$223,1,FALSE)</f>
        <v>Ávila</v>
      </c>
    </row>
    <row r="1198" spans="1:5" x14ac:dyDescent="0.2">
      <c r="A1198" t="s">
        <v>1744</v>
      </c>
      <c r="B1198" t="s">
        <v>390</v>
      </c>
      <c r="C1198" s="19" t="str">
        <f t="shared" si="18"/>
        <v>Ávila-hasta-Logroño</v>
      </c>
      <c r="D1198">
        <v>425</v>
      </c>
      <c r="E1198" t="str">
        <f>VLOOKUP(A1198,Municipios!$B$2:$B$223,1,FALSE)</f>
        <v>Ávila</v>
      </c>
    </row>
    <row r="1199" spans="1:5" x14ac:dyDescent="0.2">
      <c r="A1199" t="s">
        <v>1744</v>
      </c>
      <c r="B1199" t="s">
        <v>490</v>
      </c>
      <c r="C1199" s="19" t="str">
        <f t="shared" si="18"/>
        <v>Ávila-hasta-Murcia</v>
      </c>
      <c r="D1199">
        <v>526</v>
      </c>
      <c r="E1199" t="str">
        <f>VLOOKUP(A1199,Municipios!$B$2:$B$223,1,FALSE)</f>
        <v>Ávila</v>
      </c>
    </row>
    <row r="1200" spans="1:5" x14ac:dyDescent="0.2">
      <c r="A1200" t="s">
        <v>1744</v>
      </c>
      <c r="B1200" t="s">
        <v>501</v>
      </c>
      <c r="C1200" s="19" t="str">
        <f t="shared" si="18"/>
        <v>Ávila-hasta-Sevilla</v>
      </c>
      <c r="D1200">
        <v>514</v>
      </c>
      <c r="E1200" t="str">
        <f>VLOOKUP(A1200,Municipios!$B$2:$B$223,1,FALSE)</f>
        <v>Ávila</v>
      </c>
    </row>
    <row r="1201" spans="1:5" x14ac:dyDescent="0.2">
      <c r="A1201" t="s">
        <v>1744</v>
      </c>
      <c r="B1201" t="s">
        <v>493</v>
      </c>
      <c r="C1201" s="19" t="str">
        <f t="shared" si="18"/>
        <v>Ávila-hasta-Oviedo</v>
      </c>
      <c r="D1201">
        <v>383</v>
      </c>
      <c r="E1201" t="str">
        <f>VLOOKUP(A1201,Municipios!$B$2:$B$223,1,FALSE)</f>
        <v>Ávila</v>
      </c>
    </row>
    <row r="1202" spans="1:5" x14ac:dyDescent="0.2">
      <c r="A1202" t="s">
        <v>1744</v>
      </c>
      <c r="B1202" t="s">
        <v>26</v>
      </c>
      <c r="C1202" s="19" t="str">
        <f t="shared" si="18"/>
        <v>Ávila-hasta-Córdoba</v>
      </c>
      <c r="D1202">
        <v>514</v>
      </c>
      <c r="E1202" t="str">
        <f>VLOOKUP(A1202,Municipios!$B$2:$B$223,1,FALSE)</f>
        <v>Ávila</v>
      </c>
    </row>
    <row r="1203" spans="1:5" x14ac:dyDescent="0.2">
      <c r="A1203" t="s">
        <v>503</v>
      </c>
      <c r="B1203" t="s">
        <v>528</v>
      </c>
      <c r="C1203" s="19" t="str">
        <f t="shared" si="18"/>
        <v>Tarragona-hasta-Valladolid</v>
      </c>
      <c r="D1203">
        <v>740</v>
      </c>
      <c r="E1203" t="str">
        <f>VLOOKUP(A1203,Municipios!$B$2:$B$223,1,FALSE)</f>
        <v>Tarragona</v>
      </c>
    </row>
    <row r="1204" spans="1:5" x14ac:dyDescent="0.2">
      <c r="A1204" t="s">
        <v>503</v>
      </c>
      <c r="B1204" t="s">
        <v>504</v>
      </c>
      <c r="C1204" s="19" t="str">
        <f t="shared" si="18"/>
        <v>Tarragona-hasta-Teruel</v>
      </c>
      <c r="D1204">
        <v>299</v>
      </c>
      <c r="E1204" t="str">
        <f>VLOOKUP(A1204,Municipios!$B$2:$B$223,1,FALSE)</f>
        <v>Tarragona</v>
      </c>
    </row>
    <row r="1205" spans="1:5" x14ac:dyDescent="0.2">
      <c r="A1205" t="s">
        <v>503</v>
      </c>
      <c r="B1205" t="s">
        <v>527</v>
      </c>
      <c r="C1205" s="19" t="str">
        <f t="shared" si="18"/>
        <v>Tarragona-hasta-Valencia</v>
      </c>
      <c r="D1205">
        <v>266</v>
      </c>
      <c r="E1205" t="str">
        <f>VLOOKUP(A1205,Municipios!$B$2:$B$223,1,FALSE)</f>
        <v>Tarragona</v>
      </c>
    </row>
    <row r="1206" spans="1:5" x14ac:dyDescent="0.2">
      <c r="A1206" t="s">
        <v>503</v>
      </c>
      <c r="B1206" t="s">
        <v>42</v>
      </c>
      <c r="C1206" s="19" t="str">
        <f t="shared" si="18"/>
        <v>Tarragona-hasta-Vitoria/Gasteiz</v>
      </c>
      <c r="D1206">
        <v>531</v>
      </c>
      <c r="E1206" t="str">
        <f>VLOOKUP(A1206,Municipios!$B$2:$B$223,1,FALSE)</f>
        <v>Tarragona</v>
      </c>
    </row>
    <row r="1207" spans="1:5" x14ac:dyDescent="0.2">
      <c r="A1207" t="s">
        <v>503</v>
      </c>
      <c r="B1207" t="s">
        <v>530</v>
      </c>
      <c r="C1207" s="19" t="str">
        <f t="shared" si="18"/>
        <v>Tarragona-hasta-Zamora</v>
      </c>
      <c r="D1207">
        <v>732</v>
      </c>
      <c r="E1207" t="str">
        <f>VLOOKUP(A1207,Municipios!$B$2:$B$223,1,FALSE)</f>
        <v>Tarragona</v>
      </c>
    </row>
    <row r="1208" spans="1:5" x14ac:dyDescent="0.2">
      <c r="A1208" t="s">
        <v>503</v>
      </c>
      <c r="B1208" t="s">
        <v>531</v>
      </c>
      <c r="C1208" s="19" t="str">
        <f t="shared" si="18"/>
        <v>Tarragona-hasta-Zaragoza</v>
      </c>
      <c r="D1208">
        <v>273</v>
      </c>
      <c r="E1208" t="str">
        <f>VLOOKUP(A1208,Municipios!$B$2:$B$223,1,FALSE)</f>
        <v>Tarragona</v>
      </c>
    </row>
    <row r="1209" spans="1:5" x14ac:dyDescent="0.2">
      <c r="A1209" t="s">
        <v>503</v>
      </c>
      <c r="B1209" t="s">
        <v>488</v>
      </c>
      <c r="C1209" s="19" t="str">
        <f t="shared" si="18"/>
        <v>Tarragona-hasta-Toledo</v>
      </c>
      <c r="D1209">
        <v>652</v>
      </c>
      <c r="E1209" t="str">
        <f>VLOOKUP(A1209,Municipios!$B$2:$B$223,1,FALSE)</f>
        <v>Tarragona</v>
      </c>
    </row>
    <row r="1210" spans="1:5" x14ac:dyDescent="0.2">
      <c r="A1210" t="s">
        <v>504</v>
      </c>
      <c r="B1210" t="s">
        <v>488</v>
      </c>
      <c r="C1210" s="19" t="str">
        <f t="shared" si="18"/>
        <v>Teruel-hasta-Toledo</v>
      </c>
      <c r="D1210">
        <v>327</v>
      </c>
      <c r="E1210" t="str">
        <f>VLOOKUP(A1210,Municipios!$B$2:$B$223,1,FALSE)</f>
        <v>Teruel</v>
      </c>
    </row>
    <row r="1211" spans="1:5" x14ac:dyDescent="0.2">
      <c r="A1211" t="s">
        <v>504</v>
      </c>
      <c r="B1211" t="s">
        <v>527</v>
      </c>
      <c r="C1211" s="19" t="str">
        <f t="shared" si="18"/>
        <v>Teruel-hasta-Valencia</v>
      </c>
      <c r="D1211">
        <v>198</v>
      </c>
      <c r="E1211" t="str">
        <f>VLOOKUP(A1211,Municipios!$B$2:$B$223,1,FALSE)</f>
        <v>Teruel</v>
      </c>
    </row>
    <row r="1212" spans="1:5" x14ac:dyDescent="0.2">
      <c r="A1212" t="s">
        <v>504</v>
      </c>
      <c r="B1212" t="s">
        <v>528</v>
      </c>
      <c r="C1212" s="19" t="str">
        <f t="shared" si="18"/>
        <v>Teruel-hasta-Valladolid</v>
      </c>
      <c r="D1212">
        <v>436</v>
      </c>
      <c r="E1212" t="str">
        <f>VLOOKUP(A1212,Municipios!$B$2:$B$223,1,FALSE)</f>
        <v>Teruel</v>
      </c>
    </row>
    <row r="1213" spans="1:5" x14ac:dyDescent="0.2">
      <c r="A1213" t="s">
        <v>504</v>
      </c>
      <c r="B1213" t="s">
        <v>42</v>
      </c>
      <c r="C1213" s="19" t="str">
        <f t="shared" si="18"/>
        <v>Teruel-hasta-Vitoria/Gasteiz</v>
      </c>
      <c r="D1213">
        <v>441</v>
      </c>
      <c r="E1213" t="str">
        <f>VLOOKUP(A1213,Municipios!$B$2:$B$223,1,FALSE)</f>
        <v>Teruel</v>
      </c>
    </row>
    <row r="1214" spans="1:5" x14ac:dyDescent="0.2">
      <c r="A1214" t="s">
        <v>504</v>
      </c>
      <c r="B1214" t="s">
        <v>530</v>
      </c>
      <c r="C1214" s="19" t="str">
        <f t="shared" si="18"/>
        <v>Teruel-hasta-Zamora</v>
      </c>
      <c r="D1214">
        <v>534</v>
      </c>
      <c r="E1214" t="str">
        <f>VLOOKUP(A1214,Municipios!$B$2:$B$223,1,FALSE)</f>
        <v>Teruel</v>
      </c>
    </row>
    <row r="1215" spans="1:5" x14ac:dyDescent="0.2">
      <c r="A1215" t="s">
        <v>504</v>
      </c>
      <c r="B1215" t="s">
        <v>531</v>
      </c>
      <c r="C1215" s="19" t="str">
        <f t="shared" ref="C1215:C1278" si="19">CONCATENATE(A1215,"-hasta-",B1215)</f>
        <v>Teruel-hasta-Zaragoza</v>
      </c>
      <c r="D1215">
        <v>181</v>
      </c>
      <c r="E1215" t="str">
        <f>VLOOKUP(A1215,Municipios!$B$2:$B$223,1,FALSE)</f>
        <v>Teruel</v>
      </c>
    </row>
    <row r="1216" spans="1:5" x14ac:dyDescent="0.2">
      <c r="A1216" t="s">
        <v>488</v>
      </c>
      <c r="B1216" t="s">
        <v>531</v>
      </c>
      <c r="C1216" s="19" t="str">
        <f t="shared" si="19"/>
        <v>Toledo-hasta-Zaragoza</v>
      </c>
      <c r="D1216">
        <v>387</v>
      </c>
      <c r="E1216" t="str">
        <f>VLOOKUP(A1216,Municipios!$B$2:$B$223,1,FALSE)</f>
        <v>Toledo</v>
      </c>
    </row>
    <row r="1217" spans="1:5" x14ac:dyDescent="0.2">
      <c r="A1217" t="s">
        <v>488</v>
      </c>
      <c r="B1217" t="s">
        <v>527</v>
      </c>
      <c r="C1217" s="19" t="str">
        <f t="shared" si="19"/>
        <v>Toledo-hasta-Valencia</v>
      </c>
      <c r="D1217">
        <v>361</v>
      </c>
      <c r="E1217" t="str">
        <f>VLOOKUP(A1217,Municipios!$B$2:$B$223,1,FALSE)</f>
        <v>Toledo</v>
      </c>
    </row>
    <row r="1218" spans="1:5" x14ac:dyDescent="0.2">
      <c r="A1218" t="s">
        <v>488</v>
      </c>
      <c r="B1218" t="s">
        <v>528</v>
      </c>
      <c r="C1218" s="19" t="str">
        <f t="shared" si="19"/>
        <v>Toledo-hasta-Valladolid</v>
      </c>
      <c r="D1218">
        <v>287</v>
      </c>
      <c r="E1218" t="str">
        <f>VLOOKUP(A1218,Municipios!$B$2:$B$223,1,FALSE)</f>
        <v>Toledo</v>
      </c>
    </row>
    <row r="1219" spans="1:5" x14ac:dyDescent="0.2">
      <c r="A1219" t="s">
        <v>488</v>
      </c>
      <c r="B1219" t="s">
        <v>42</v>
      </c>
      <c r="C1219" s="19" t="str">
        <f t="shared" si="19"/>
        <v>Toledo-hasta-Vitoria/Gasteiz</v>
      </c>
      <c r="D1219">
        <v>421</v>
      </c>
      <c r="E1219" t="str">
        <f>VLOOKUP(A1219,Municipios!$B$2:$B$223,1,FALSE)</f>
        <v>Toledo</v>
      </c>
    </row>
    <row r="1220" spans="1:5" x14ac:dyDescent="0.2">
      <c r="A1220" t="s">
        <v>488</v>
      </c>
      <c r="B1220" t="s">
        <v>530</v>
      </c>
      <c r="C1220" s="19" t="str">
        <f t="shared" si="19"/>
        <v>Toledo-hasta-Zamora</v>
      </c>
      <c r="D1220">
        <v>328</v>
      </c>
      <c r="E1220" t="str">
        <f>VLOOKUP(A1220,Municipios!$B$2:$B$223,1,FALSE)</f>
        <v>Toledo</v>
      </c>
    </row>
    <row r="1221" spans="1:5" x14ac:dyDescent="0.2">
      <c r="A1221" t="s">
        <v>527</v>
      </c>
      <c r="B1221" t="s">
        <v>42</v>
      </c>
      <c r="C1221" s="19" t="str">
        <f t="shared" si="19"/>
        <v>Valencia-hasta-Vitoria/Gasteiz</v>
      </c>
      <c r="D1221">
        <v>640</v>
      </c>
      <c r="E1221" t="str">
        <f>VLOOKUP(A1221,Municipios!$B$2:$B$223,1,FALSE)</f>
        <v>Valencia</v>
      </c>
    </row>
    <row r="1222" spans="1:5" x14ac:dyDescent="0.2">
      <c r="A1222" t="s">
        <v>527</v>
      </c>
      <c r="B1222" t="s">
        <v>530</v>
      </c>
      <c r="C1222" s="19" t="str">
        <f t="shared" si="19"/>
        <v>Valencia-hasta-Zamora</v>
      </c>
      <c r="D1222">
        <v>624</v>
      </c>
      <c r="E1222" t="str">
        <f>VLOOKUP(A1222,Municipios!$B$2:$B$223,1,FALSE)</f>
        <v>Valencia</v>
      </c>
    </row>
    <row r="1223" spans="1:5" x14ac:dyDescent="0.2">
      <c r="A1223" t="s">
        <v>527</v>
      </c>
      <c r="B1223" t="s">
        <v>531</v>
      </c>
      <c r="C1223" s="19" t="str">
        <f t="shared" si="19"/>
        <v>Valencia-hasta-Zaragoza</v>
      </c>
      <c r="D1223">
        <v>380</v>
      </c>
      <c r="E1223" t="str">
        <f>VLOOKUP(A1223,Municipios!$B$2:$B$223,1,FALSE)</f>
        <v>Valencia</v>
      </c>
    </row>
    <row r="1224" spans="1:5" x14ac:dyDescent="0.2">
      <c r="A1224" t="s">
        <v>527</v>
      </c>
      <c r="B1224" t="s">
        <v>528</v>
      </c>
      <c r="C1224" s="19" t="str">
        <f t="shared" si="19"/>
        <v>Valencia-hasta-Valladolid</v>
      </c>
      <c r="D1224">
        <v>585</v>
      </c>
      <c r="E1224" t="str">
        <f>VLOOKUP(A1224,Municipios!$B$2:$B$223,1,FALSE)</f>
        <v>Valencia</v>
      </c>
    </row>
    <row r="1225" spans="1:5" x14ac:dyDescent="0.2">
      <c r="A1225" t="s">
        <v>528</v>
      </c>
      <c r="B1225" t="s">
        <v>42</v>
      </c>
      <c r="C1225" s="19" t="str">
        <f t="shared" si="19"/>
        <v>Valladolid-hasta-Vitoria/Gasteiz</v>
      </c>
      <c r="D1225">
        <v>229</v>
      </c>
      <c r="E1225" t="str">
        <f>VLOOKUP(A1225,Municipios!$B$2:$B$223,1,FALSE)</f>
        <v>Valladolid</v>
      </c>
    </row>
    <row r="1226" spans="1:5" x14ac:dyDescent="0.2">
      <c r="A1226" t="s">
        <v>528</v>
      </c>
      <c r="B1226" t="s">
        <v>530</v>
      </c>
      <c r="C1226" s="19" t="str">
        <f t="shared" si="19"/>
        <v>Valladolid-hasta-Zamora</v>
      </c>
      <c r="D1226">
        <v>89</v>
      </c>
      <c r="E1226" t="str">
        <f>VLOOKUP(A1226,Municipios!$B$2:$B$223,1,FALSE)</f>
        <v>Valladolid</v>
      </c>
    </row>
    <row r="1227" spans="1:5" x14ac:dyDescent="0.2">
      <c r="A1227" t="s">
        <v>528</v>
      </c>
      <c r="B1227" t="s">
        <v>531</v>
      </c>
      <c r="C1227" s="19" t="str">
        <f t="shared" si="19"/>
        <v>Valladolid-hasta-Zaragoza</v>
      </c>
      <c r="D1227">
        <v>435</v>
      </c>
      <c r="E1227" t="str">
        <f>VLOOKUP(A1227,Municipios!$B$2:$B$223,1,FALSE)</f>
        <v>Valladolid</v>
      </c>
    </row>
    <row r="1228" spans="1:5" x14ac:dyDescent="0.2">
      <c r="A1228" t="s">
        <v>1740</v>
      </c>
      <c r="B1228" t="s">
        <v>530</v>
      </c>
      <c r="C1228" s="19" t="str">
        <f t="shared" si="19"/>
        <v>Vitoria-Gasteiz-hasta-Zamora</v>
      </c>
      <c r="D1228">
        <v>319</v>
      </c>
      <c r="E1228" t="str">
        <f>VLOOKUP(A1228,Municipios!$B$2:$B$223,1,FALSE)</f>
        <v>Vitoria-Gasteiz</v>
      </c>
    </row>
    <row r="1229" spans="1:5" x14ac:dyDescent="0.2">
      <c r="A1229" t="s">
        <v>1740</v>
      </c>
      <c r="B1229" t="s">
        <v>531</v>
      </c>
      <c r="C1229" s="19" t="str">
        <f t="shared" si="19"/>
        <v>Vitoria-Gasteiz-hasta-Zaragoza</v>
      </c>
      <c r="D1229">
        <v>260</v>
      </c>
      <c r="E1229" t="str">
        <f>VLOOKUP(A1229,Municipios!$B$2:$B$223,1,FALSE)</f>
        <v>Vitoria-Gasteiz</v>
      </c>
    </row>
    <row r="1230" spans="1:5" x14ac:dyDescent="0.2">
      <c r="A1230" t="s">
        <v>530</v>
      </c>
      <c r="B1230" t="s">
        <v>531</v>
      </c>
      <c r="C1230" s="19" t="str">
        <f t="shared" si="19"/>
        <v>Zamora-hasta-Zaragoza</v>
      </c>
      <c r="D1230">
        <v>460</v>
      </c>
      <c r="E1230" t="str">
        <f>VLOOKUP(A1230,Municipios!$B$2:$B$223,1,FALSE)</f>
        <v>Zamora</v>
      </c>
    </row>
    <row r="1231" spans="1:5" x14ac:dyDescent="0.2">
      <c r="A1231" t="s">
        <v>1745</v>
      </c>
      <c r="B1231" t="s">
        <v>487</v>
      </c>
      <c r="C1231" s="19" t="str">
        <f t="shared" si="19"/>
        <v>Badajoz-hasta-Madrid</v>
      </c>
      <c r="D1231">
        <v>407</v>
      </c>
      <c r="E1231" t="str">
        <f>VLOOKUP(A1231,Municipios!$B$2:$B$223,1,FALSE)</f>
        <v>Badajoz</v>
      </c>
    </row>
    <row r="1232" spans="1:5" x14ac:dyDescent="0.2">
      <c r="A1232" t="s">
        <v>1745</v>
      </c>
      <c r="B1232" t="s">
        <v>527</v>
      </c>
      <c r="C1232" s="19" t="str">
        <f t="shared" si="19"/>
        <v>Badajoz-hasta-Valencia</v>
      </c>
      <c r="D1232">
        <v>713</v>
      </c>
      <c r="E1232" t="str">
        <f>VLOOKUP(A1232,Municipios!$B$2:$B$223,1,FALSE)</f>
        <v>Badajoz</v>
      </c>
    </row>
    <row r="1233" spans="1:5" x14ac:dyDescent="0.2">
      <c r="A1233" t="s">
        <v>1745</v>
      </c>
      <c r="B1233" t="s">
        <v>486</v>
      </c>
      <c r="C1233" s="19" t="str">
        <f t="shared" si="19"/>
        <v>Badajoz-hasta-Lugo</v>
      </c>
      <c r="D1233">
        <v>705</v>
      </c>
      <c r="E1233" t="str">
        <f>VLOOKUP(A1233,Municipios!$B$2:$B$223,1,FALSE)</f>
        <v>Badajoz</v>
      </c>
    </row>
    <row r="1234" spans="1:5" x14ac:dyDescent="0.2">
      <c r="A1234" t="s">
        <v>1745</v>
      </c>
      <c r="B1234" t="s">
        <v>1799</v>
      </c>
      <c r="C1234" s="19" t="str">
        <f t="shared" si="19"/>
        <v>Badajoz-hasta-Donostia-San Sebastián</v>
      </c>
      <c r="D1234">
        <v>818</v>
      </c>
      <c r="E1234" t="str">
        <f>VLOOKUP(A1234,Municipios!$B$2:$B$223,1,FALSE)</f>
        <v>Badajoz</v>
      </c>
    </row>
    <row r="1235" spans="1:5" x14ac:dyDescent="0.2">
      <c r="A1235" t="s">
        <v>1745</v>
      </c>
      <c r="B1235" t="s">
        <v>498</v>
      </c>
      <c r="C1235" s="19" t="str">
        <f t="shared" si="19"/>
        <v>Badajoz-hasta-Santander</v>
      </c>
      <c r="D1235">
        <v>706</v>
      </c>
      <c r="E1235" t="str">
        <f>VLOOKUP(A1235,Municipios!$B$2:$B$223,1,FALSE)</f>
        <v>Badajoz</v>
      </c>
    </row>
    <row r="1236" spans="1:5" x14ac:dyDescent="0.2">
      <c r="A1236" t="s">
        <v>1745</v>
      </c>
      <c r="B1236" t="s">
        <v>499</v>
      </c>
      <c r="C1236" s="19" t="str">
        <f t="shared" si="19"/>
        <v>Badajoz-hasta-Segovia</v>
      </c>
      <c r="D1236">
        <v>457</v>
      </c>
      <c r="E1236" t="str">
        <f>VLOOKUP(A1236,Municipios!$B$2:$B$223,1,FALSE)</f>
        <v>Badajoz</v>
      </c>
    </row>
    <row r="1237" spans="1:5" x14ac:dyDescent="0.2">
      <c r="A1237" t="s">
        <v>1745</v>
      </c>
      <c r="B1237" t="s">
        <v>501</v>
      </c>
      <c r="C1237" s="19" t="str">
        <f t="shared" si="19"/>
        <v>Badajoz-hasta-Sevilla</v>
      </c>
      <c r="D1237">
        <v>261</v>
      </c>
      <c r="E1237" t="str">
        <f>VLOOKUP(A1237,Municipios!$B$2:$B$223,1,FALSE)</f>
        <v>Badajoz</v>
      </c>
    </row>
    <row r="1238" spans="1:5" x14ac:dyDescent="0.2">
      <c r="A1238" t="s">
        <v>1745</v>
      </c>
      <c r="B1238" t="s">
        <v>502</v>
      </c>
      <c r="C1238" s="19" t="str">
        <f t="shared" si="19"/>
        <v>Badajoz-hasta-Soria</v>
      </c>
      <c r="D1238">
        <v>637</v>
      </c>
      <c r="E1238" t="str">
        <f>VLOOKUP(A1238,Municipios!$B$2:$B$223,1,FALSE)</f>
        <v>Badajoz</v>
      </c>
    </row>
    <row r="1239" spans="1:5" x14ac:dyDescent="0.2">
      <c r="A1239" t="s">
        <v>1745</v>
      </c>
      <c r="B1239" t="s">
        <v>503</v>
      </c>
      <c r="C1239" s="19" t="str">
        <f t="shared" si="19"/>
        <v>Badajoz-hasta-Tarragona</v>
      </c>
      <c r="D1239">
        <v>1017</v>
      </c>
      <c r="E1239" t="str">
        <f>VLOOKUP(A1239,Municipios!$B$2:$B$223,1,FALSE)</f>
        <v>Badajoz</v>
      </c>
    </row>
    <row r="1240" spans="1:5" x14ac:dyDescent="0.2">
      <c r="A1240" t="s">
        <v>1745</v>
      </c>
      <c r="B1240" t="s">
        <v>495</v>
      </c>
      <c r="C1240" s="19" t="str">
        <f t="shared" si="19"/>
        <v>Badajoz-hasta-Pontevedra</v>
      </c>
      <c r="D1240">
        <v>791</v>
      </c>
      <c r="E1240" t="str">
        <f>VLOOKUP(A1240,Municipios!$B$2:$B$223,1,FALSE)</f>
        <v>Badajoz</v>
      </c>
    </row>
    <row r="1241" spans="1:5" x14ac:dyDescent="0.2">
      <c r="A1241" t="s">
        <v>1745</v>
      </c>
      <c r="B1241" t="s">
        <v>488</v>
      </c>
      <c r="C1241" s="19" t="str">
        <f t="shared" si="19"/>
        <v>Badajoz-hasta-Toledo</v>
      </c>
      <c r="D1241">
        <v>375</v>
      </c>
      <c r="E1241" t="str">
        <f>VLOOKUP(A1241,Municipios!$B$2:$B$223,1,FALSE)</f>
        <v>Badajoz</v>
      </c>
    </row>
    <row r="1242" spans="1:5" x14ac:dyDescent="0.2">
      <c r="A1242" t="s">
        <v>1745</v>
      </c>
      <c r="B1242" t="s">
        <v>491</v>
      </c>
      <c r="C1242" s="19" t="str">
        <f t="shared" si="19"/>
        <v>Badajoz-hasta-Pamplona/Iruña</v>
      </c>
      <c r="D1242">
        <v>791</v>
      </c>
      <c r="E1242" t="str">
        <f>VLOOKUP(A1242,Municipios!$B$2:$B$223,1,FALSE)</f>
        <v>Badajoz</v>
      </c>
    </row>
    <row r="1243" spans="1:5" x14ac:dyDescent="0.2">
      <c r="A1243" t="s">
        <v>1745</v>
      </c>
      <c r="B1243" t="s">
        <v>528</v>
      </c>
      <c r="C1243" s="19" t="str">
        <f t="shared" si="19"/>
        <v>Badajoz-hasta-Valladolid</v>
      </c>
      <c r="D1243">
        <v>465</v>
      </c>
      <c r="E1243" t="str">
        <f>VLOOKUP(A1243,Municipios!$B$2:$B$223,1,FALSE)</f>
        <v>Badajoz</v>
      </c>
    </row>
    <row r="1244" spans="1:5" x14ac:dyDescent="0.2">
      <c r="A1244" t="s">
        <v>1745</v>
      </c>
      <c r="B1244" t="s">
        <v>42</v>
      </c>
      <c r="C1244" s="19" t="str">
        <f t="shared" si="19"/>
        <v>Badajoz-hasta-Vitoria/Gasteiz</v>
      </c>
      <c r="D1244">
        <v>701</v>
      </c>
      <c r="E1244" t="str">
        <f>VLOOKUP(A1244,Municipios!$B$2:$B$223,1,FALSE)</f>
        <v>Badajoz</v>
      </c>
    </row>
    <row r="1245" spans="1:5" x14ac:dyDescent="0.2">
      <c r="A1245" t="s">
        <v>1745</v>
      </c>
      <c r="B1245" t="s">
        <v>530</v>
      </c>
      <c r="C1245" s="19" t="str">
        <f t="shared" si="19"/>
        <v>Badajoz-hasta-Zamora</v>
      </c>
      <c r="D1245">
        <v>410</v>
      </c>
      <c r="E1245" t="str">
        <f>VLOOKUP(A1245,Municipios!$B$2:$B$223,1,FALSE)</f>
        <v>Badajoz</v>
      </c>
    </row>
    <row r="1246" spans="1:5" x14ac:dyDescent="0.2">
      <c r="A1246" t="s">
        <v>1745</v>
      </c>
      <c r="B1246" t="s">
        <v>531</v>
      </c>
      <c r="C1246" s="19" t="str">
        <f t="shared" si="19"/>
        <v>Badajoz-hasta-Zaragoza</v>
      </c>
      <c r="D1246">
        <v>705</v>
      </c>
      <c r="E1246" t="str">
        <f>VLOOKUP(A1246,Municipios!$B$2:$B$223,1,FALSE)</f>
        <v>Badajoz</v>
      </c>
    </row>
    <row r="1247" spans="1:5" x14ac:dyDescent="0.2">
      <c r="A1247" t="s">
        <v>1745</v>
      </c>
      <c r="B1247" t="s">
        <v>1882</v>
      </c>
      <c r="C1247" s="19" t="str">
        <f t="shared" si="19"/>
        <v>Badajoz-hasta-Barcelona</v>
      </c>
      <c r="D1247">
        <v>1030</v>
      </c>
      <c r="E1247" t="str">
        <f>VLOOKUP(A1247,Municipios!$B$2:$B$223,1,FALSE)</f>
        <v>Badajoz</v>
      </c>
    </row>
    <row r="1248" spans="1:5" x14ac:dyDescent="0.2">
      <c r="A1248" t="s">
        <v>1745</v>
      </c>
      <c r="B1248" t="s">
        <v>529</v>
      </c>
      <c r="C1248" s="19" t="str">
        <f t="shared" si="19"/>
        <v>Badajoz-hasta-Bilbao</v>
      </c>
      <c r="D1248">
        <v>737</v>
      </c>
      <c r="E1248" t="str">
        <f>VLOOKUP(A1248,Municipios!$B$2:$B$223,1,FALSE)</f>
        <v>Badajoz</v>
      </c>
    </row>
    <row r="1249" spans="1:5" x14ac:dyDescent="0.2">
      <c r="A1249" t="s">
        <v>1745</v>
      </c>
      <c r="B1249" t="s">
        <v>209</v>
      </c>
      <c r="C1249" s="19" t="str">
        <f t="shared" si="19"/>
        <v>Badajoz-hasta-Burgos</v>
      </c>
      <c r="D1249">
        <v>593</v>
      </c>
      <c r="E1249" t="str">
        <f>VLOOKUP(A1249,Municipios!$B$2:$B$223,1,FALSE)</f>
        <v>Badajoz</v>
      </c>
    </row>
    <row r="1250" spans="1:5" x14ac:dyDescent="0.2">
      <c r="A1250" t="s">
        <v>1745</v>
      </c>
      <c r="B1250" t="s">
        <v>1927</v>
      </c>
      <c r="C1250" s="19" t="str">
        <f t="shared" si="19"/>
        <v>Badajoz-hasta-Cáceres</v>
      </c>
      <c r="D1250">
        <v>133</v>
      </c>
      <c r="E1250" t="str">
        <f>VLOOKUP(A1250,Municipios!$B$2:$B$223,1,FALSE)</f>
        <v>Badajoz</v>
      </c>
    </row>
    <row r="1251" spans="1:5" x14ac:dyDescent="0.2">
      <c r="A1251" t="s">
        <v>1745</v>
      </c>
      <c r="B1251" t="s">
        <v>504</v>
      </c>
      <c r="C1251" s="19" t="str">
        <f t="shared" si="19"/>
        <v>Badajoz-hasta-Teruel</v>
      </c>
      <c r="D1251">
        <v>709</v>
      </c>
      <c r="E1251" t="str">
        <f>VLOOKUP(A1251,Municipios!$B$2:$B$223,1,FALSE)</f>
        <v>Badajoz</v>
      </c>
    </row>
    <row r="1252" spans="1:5" x14ac:dyDescent="0.2">
      <c r="A1252" t="s">
        <v>1745</v>
      </c>
      <c r="B1252" t="s">
        <v>497</v>
      </c>
      <c r="C1252" s="19" t="str">
        <f t="shared" si="19"/>
        <v>Badajoz-hasta-Huesca</v>
      </c>
      <c r="D1252">
        <v>800</v>
      </c>
      <c r="E1252" t="str">
        <f>VLOOKUP(A1252,Municipios!$B$2:$B$223,1,FALSE)</f>
        <v>Badajoz</v>
      </c>
    </row>
    <row r="1253" spans="1:5" ht="25.5" x14ac:dyDescent="0.2">
      <c r="A1253" t="s">
        <v>1745</v>
      </c>
      <c r="B1253" t="s">
        <v>1544</v>
      </c>
      <c r="C1253" s="19" t="str">
        <f t="shared" si="19"/>
        <v>Badajoz-hasta-Castellón de la Plana/Castelló de la Plana</v>
      </c>
      <c r="D1253">
        <v>780</v>
      </c>
      <c r="E1253" t="str">
        <f>VLOOKUP(A1253,Municipios!$B$2:$B$223,1,FALSE)</f>
        <v>Badajoz</v>
      </c>
    </row>
    <row r="1254" spans="1:5" x14ac:dyDescent="0.2">
      <c r="A1254" t="s">
        <v>1745</v>
      </c>
      <c r="B1254" t="s">
        <v>25</v>
      </c>
      <c r="C1254" s="19" t="str">
        <f t="shared" si="19"/>
        <v>Badajoz-hasta-Ciudad Real</v>
      </c>
      <c r="D1254">
        <v>311</v>
      </c>
      <c r="E1254" t="str">
        <f>VLOOKUP(A1254,Municipios!$B$2:$B$223,1,FALSE)</f>
        <v>Badajoz</v>
      </c>
    </row>
    <row r="1255" spans="1:5" x14ac:dyDescent="0.2">
      <c r="A1255" t="s">
        <v>1745</v>
      </c>
      <c r="B1255" t="s">
        <v>26</v>
      </c>
      <c r="C1255" s="19" t="str">
        <f t="shared" si="19"/>
        <v>Badajoz-hasta-Córdoba</v>
      </c>
      <c r="D1255">
        <v>276</v>
      </c>
      <c r="E1255" t="str">
        <f>VLOOKUP(A1255,Municipios!$B$2:$B$223,1,FALSE)</f>
        <v>Badajoz</v>
      </c>
    </row>
    <row r="1256" spans="1:5" x14ac:dyDescent="0.2">
      <c r="A1256" t="s">
        <v>1745</v>
      </c>
      <c r="B1256" t="s">
        <v>97</v>
      </c>
      <c r="C1256" s="19" t="str">
        <f t="shared" si="19"/>
        <v>Badajoz-hasta-Coruña (A)</v>
      </c>
      <c r="D1256">
        <v>796</v>
      </c>
      <c r="E1256" t="str">
        <f>VLOOKUP(A1256,Municipios!$B$2:$B$223,1,FALSE)</f>
        <v>Badajoz</v>
      </c>
    </row>
    <row r="1257" spans="1:5" x14ac:dyDescent="0.2">
      <c r="A1257" t="s">
        <v>1745</v>
      </c>
      <c r="B1257" t="s">
        <v>98</v>
      </c>
      <c r="C1257" s="19" t="str">
        <f t="shared" si="19"/>
        <v>Badajoz-hasta-Cuenca</v>
      </c>
      <c r="D1257">
        <v>535</v>
      </c>
      <c r="E1257" t="str">
        <f>VLOOKUP(A1257,Municipios!$B$2:$B$223,1,FALSE)</f>
        <v>Badajoz</v>
      </c>
    </row>
    <row r="1258" spans="1:5" x14ac:dyDescent="0.2">
      <c r="A1258" t="s">
        <v>1745</v>
      </c>
      <c r="B1258" t="s">
        <v>207</v>
      </c>
      <c r="C1258" s="19" t="str">
        <f t="shared" si="19"/>
        <v>Badajoz-hasta-Girona</v>
      </c>
      <c r="D1258">
        <v>1111</v>
      </c>
      <c r="E1258" t="str">
        <f>VLOOKUP(A1258,Municipios!$B$2:$B$223,1,FALSE)</f>
        <v>Badajoz</v>
      </c>
    </row>
    <row r="1259" spans="1:5" x14ac:dyDescent="0.2">
      <c r="A1259" t="s">
        <v>1745</v>
      </c>
      <c r="B1259" t="s">
        <v>630</v>
      </c>
      <c r="C1259" s="19" t="str">
        <f t="shared" si="19"/>
        <v>Badajoz-hasta-Granada</v>
      </c>
      <c r="D1259">
        <v>435</v>
      </c>
      <c r="E1259" t="str">
        <f>VLOOKUP(A1259,Municipios!$B$2:$B$223,1,FALSE)</f>
        <v>Badajoz</v>
      </c>
    </row>
    <row r="1260" spans="1:5" x14ac:dyDescent="0.2">
      <c r="A1260" t="s">
        <v>1745</v>
      </c>
      <c r="B1260" t="s">
        <v>496</v>
      </c>
      <c r="C1260" s="19" t="str">
        <f t="shared" si="19"/>
        <v>Badajoz-hasta-Salamanca</v>
      </c>
      <c r="D1260">
        <v>345</v>
      </c>
      <c r="E1260" t="str">
        <f>VLOOKUP(A1260,Municipios!$B$2:$B$223,1,FALSE)</f>
        <v>Badajoz</v>
      </c>
    </row>
    <row r="1261" spans="1:5" x14ac:dyDescent="0.2">
      <c r="A1261" t="s">
        <v>1745</v>
      </c>
      <c r="B1261" t="s">
        <v>1800</v>
      </c>
      <c r="C1261" s="19" t="str">
        <f t="shared" si="19"/>
        <v>Badajoz-hasta-Huelva</v>
      </c>
      <c r="D1261">
        <v>346</v>
      </c>
      <c r="E1261" t="str">
        <f>VLOOKUP(A1261,Municipios!$B$2:$B$223,1,FALSE)</f>
        <v>Badajoz</v>
      </c>
    </row>
    <row r="1262" spans="1:5" x14ac:dyDescent="0.2">
      <c r="A1262" t="s">
        <v>1745</v>
      </c>
      <c r="B1262" t="s">
        <v>1493</v>
      </c>
      <c r="C1262" s="19" t="str">
        <f t="shared" si="19"/>
        <v>Badajoz-hasta-Cádiz</v>
      </c>
      <c r="D1262">
        <v>380</v>
      </c>
      <c r="E1262" t="str">
        <f>VLOOKUP(A1262,Municipios!$B$2:$B$223,1,FALSE)</f>
        <v>Badajoz</v>
      </c>
    </row>
    <row r="1263" spans="1:5" x14ac:dyDescent="0.2">
      <c r="A1263" t="s">
        <v>1745</v>
      </c>
      <c r="B1263" t="s">
        <v>500</v>
      </c>
      <c r="C1263" s="19" t="str">
        <f t="shared" si="19"/>
        <v>Badajoz-hasta-Jaén</v>
      </c>
      <c r="D1263">
        <v>416</v>
      </c>
      <c r="E1263" t="str">
        <f>VLOOKUP(A1263,Municipios!$B$2:$B$223,1,FALSE)</f>
        <v>Badajoz</v>
      </c>
    </row>
    <row r="1264" spans="1:5" x14ac:dyDescent="0.2">
      <c r="A1264" t="s">
        <v>1745</v>
      </c>
      <c r="B1264" t="s">
        <v>210</v>
      </c>
      <c r="C1264" s="19" t="str">
        <f t="shared" si="19"/>
        <v>Badajoz-hasta-León</v>
      </c>
      <c r="D1264">
        <v>546</v>
      </c>
      <c r="E1264" t="str">
        <f>VLOOKUP(A1264,Municipios!$B$2:$B$223,1,FALSE)</f>
        <v>Badajoz</v>
      </c>
    </row>
    <row r="1265" spans="1:5" x14ac:dyDescent="0.2">
      <c r="A1265" t="s">
        <v>1745</v>
      </c>
      <c r="B1265" t="s">
        <v>390</v>
      </c>
      <c r="C1265" s="19" t="str">
        <f t="shared" si="19"/>
        <v>Badajoz-hasta-Logroño</v>
      </c>
      <c r="D1265">
        <v>612</v>
      </c>
      <c r="E1265" t="str">
        <f>VLOOKUP(A1265,Municipios!$B$2:$B$223,1,FALSE)</f>
        <v>Badajoz</v>
      </c>
    </row>
    <row r="1266" spans="1:5" x14ac:dyDescent="0.2">
      <c r="A1266" t="s">
        <v>1745</v>
      </c>
      <c r="B1266" t="s">
        <v>211</v>
      </c>
      <c r="C1266" s="19" t="str">
        <f t="shared" si="19"/>
        <v>Badajoz-hasta-Lleida</v>
      </c>
      <c r="D1266">
        <v>891</v>
      </c>
      <c r="E1266" t="str">
        <f>VLOOKUP(A1266,Municipios!$B$2:$B$223,1,FALSE)</f>
        <v>Badajoz</v>
      </c>
    </row>
    <row r="1267" spans="1:5" x14ac:dyDescent="0.2">
      <c r="A1267" t="s">
        <v>1745</v>
      </c>
      <c r="B1267" t="s">
        <v>489</v>
      </c>
      <c r="C1267" s="19" t="str">
        <f t="shared" si="19"/>
        <v>Badajoz-hasta-Málaga</v>
      </c>
      <c r="D1267">
        <v>461</v>
      </c>
      <c r="E1267" t="str">
        <f>VLOOKUP(A1267,Municipios!$B$2:$B$223,1,FALSE)</f>
        <v>Badajoz</v>
      </c>
    </row>
    <row r="1268" spans="1:5" x14ac:dyDescent="0.2">
      <c r="A1268" t="s">
        <v>1745</v>
      </c>
      <c r="B1268" t="s">
        <v>490</v>
      </c>
      <c r="C1268" s="19" t="str">
        <f t="shared" si="19"/>
        <v>Badajoz-hasta-Murcia</v>
      </c>
      <c r="D1268">
        <v>661</v>
      </c>
      <c r="E1268" t="str">
        <f>VLOOKUP(A1268,Municipios!$B$2:$B$223,1,FALSE)</f>
        <v>Badajoz</v>
      </c>
    </row>
    <row r="1269" spans="1:5" x14ac:dyDescent="0.2">
      <c r="A1269" t="s">
        <v>1745</v>
      </c>
      <c r="B1269" t="s">
        <v>492</v>
      </c>
      <c r="C1269" s="19" t="str">
        <f t="shared" si="19"/>
        <v>Badajoz-hasta-Ourense</v>
      </c>
      <c r="D1269">
        <v>703</v>
      </c>
      <c r="E1269" t="str">
        <f>VLOOKUP(A1269,Municipios!$B$2:$B$223,1,FALSE)</f>
        <v>Badajoz</v>
      </c>
    </row>
    <row r="1270" spans="1:5" x14ac:dyDescent="0.2">
      <c r="A1270" t="s">
        <v>1745</v>
      </c>
      <c r="B1270" t="s">
        <v>493</v>
      </c>
      <c r="C1270" s="19" t="str">
        <f t="shared" si="19"/>
        <v>Badajoz-hasta-Oviedo</v>
      </c>
      <c r="D1270">
        <v>664</v>
      </c>
      <c r="E1270" t="str">
        <f>VLOOKUP(A1270,Municipios!$B$2:$B$223,1,FALSE)</f>
        <v>Badajoz</v>
      </c>
    </row>
    <row r="1271" spans="1:5" x14ac:dyDescent="0.2">
      <c r="A1271" t="s">
        <v>1745</v>
      </c>
      <c r="B1271" t="s">
        <v>494</v>
      </c>
      <c r="C1271" s="19" t="str">
        <f t="shared" si="19"/>
        <v>Badajoz-hasta-Palencia</v>
      </c>
      <c r="D1271">
        <v>507</v>
      </c>
      <c r="E1271" t="str">
        <f>VLOOKUP(A1271,Municipios!$B$2:$B$223,1,FALSE)</f>
        <v>Badajoz</v>
      </c>
    </row>
    <row r="1272" spans="1:5" x14ac:dyDescent="0.2">
      <c r="A1272" t="s">
        <v>1745</v>
      </c>
      <c r="B1272" t="s">
        <v>208</v>
      </c>
      <c r="C1272" s="19" t="str">
        <f t="shared" si="19"/>
        <v>Badajoz-hasta-Guadalajara</v>
      </c>
      <c r="D1272">
        <v>470</v>
      </c>
      <c r="E1272" t="str">
        <f>VLOOKUP(A1272,Municipios!$B$2:$B$223,1,FALSE)</f>
        <v>Badajoz</v>
      </c>
    </row>
    <row r="1273" spans="1:5" x14ac:dyDescent="0.2">
      <c r="A1273" t="s">
        <v>1882</v>
      </c>
      <c r="B1273" t="s">
        <v>1800</v>
      </c>
      <c r="C1273" s="19" t="str">
        <f t="shared" si="19"/>
        <v>Barcelona-hasta-Huelva</v>
      </c>
      <c r="D1273">
        <v>1127</v>
      </c>
      <c r="E1273" t="str">
        <f>VLOOKUP(A1273,Municipios!$B$2:$B$223,1,FALSE)</f>
        <v>Barcelona</v>
      </c>
    </row>
    <row r="1274" spans="1:5" x14ac:dyDescent="0.2">
      <c r="A1274" t="s">
        <v>1882</v>
      </c>
      <c r="B1274" t="s">
        <v>98</v>
      </c>
      <c r="C1274" s="19" t="str">
        <f t="shared" si="19"/>
        <v>Barcelona-hasta-Cuenca</v>
      </c>
      <c r="D1274">
        <v>552</v>
      </c>
      <c r="E1274" t="str">
        <f>VLOOKUP(A1274,Municipios!$B$2:$B$223,1,FALSE)</f>
        <v>Barcelona</v>
      </c>
    </row>
    <row r="1275" spans="1:5" x14ac:dyDescent="0.2">
      <c r="A1275" t="s">
        <v>1882</v>
      </c>
      <c r="B1275" t="s">
        <v>501</v>
      </c>
      <c r="C1275" s="19" t="str">
        <f t="shared" si="19"/>
        <v>Barcelona-hasta-Sevilla</v>
      </c>
      <c r="D1275">
        <v>1036</v>
      </c>
      <c r="E1275" t="str">
        <f>VLOOKUP(A1275,Municipios!$B$2:$B$223,1,FALSE)</f>
        <v>Barcelona</v>
      </c>
    </row>
    <row r="1276" spans="1:5" x14ac:dyDescent="0.2">
      <c r="A1276" t="s">
        <v>1882</v>
      </c>
      <c r="B1276" t="s">
        <v>502</v>
      </c>
      <c r="C1276" s="19" t="str">
        <f t="shared" si="19"/>
        <v>Barcelona-hasta-Soria</v>
      </c>
      <c r="D1276">
        <v>466</v>
      </c>
      <c r="E1276" t="str">
        <f>VLOOKUP(A1276,Municipios!$B$2:$B$223,1,FALSE)</f>
        <v>Barcelona</v>
      </c>
    </row>
    <row r="1277" spans="1:5" x14ac:dyDescent="0.2">
      <c r="A1277" t="s">
        <v>1882</v>
      </c>
      <c r="B1277" t="s">
        <v>504</v>
      </c>
      <c r="C1277" s="19" t="str">
        <f t="shared" si="19"/>
        <v>Barcelona-hasta-Teruel</v>
      </c>
      <c r="D1277">
        <v>404</v>
      </c>
      <c r="E1277" t="str">
        <f>VLOOKUP(A1277,Municipios!$B$2:$B$223,1,FALSE)</f>
        <v>Barcelona</v>
      </c>
    </row>
    <row r="1278" spans="1:5" x14ac:dyDescent="0.2">
      <c r="A1278" t="s">
        <v>1882</v>
      </c>
      <c r="B1278" t="s">
        <v>488</v>
      </c>
      <c r="C1278" s="19" t="str">
        <f t="shared" si="19"/>
        <v>Barcelona-hasta-Toledo</v>
      </c>
      <c r="D1278">
        <v>690</v>
      </c>
      <c r="E1278" t="str">
        <f>VLOOKUP(A1278,Municipios!$B$2:$B$223,1,FALSE)</f>
        <v>Barcelona</v>
      </c>
    </row>
    <row r="1279" spans="1:5" x14ac:dyDescent="0.2">
      <c r="A1279" t="s">
        <v>1882</v>
      </c>
      <c r="B1279" t="s">
        <v>527</v>
      </c>
      <c r="C1279" s="19" t="str">
        <f t="shared" ref="C1279:C1342" si="20">CONCATENATE(A1279,"-hasta-",B1279)</f>
        <v>Barcelona-hasta-Valencia</v>
      </c>
      <c r="D1279">
        <v>353</v>
      </c>
      <c r="E1279" t="str">
        <f>VLOOKUP(A1279,Municipios!$B$2:$B$223,1,FALSE)</f>
        <v>Barcelona</v>
      </c>
    </row>
    <row r="1280" spans="1:5" x14ac:dyDescent="0.2">
      <c r="A1280" t="s">
        <v>1882</v>
      </c>
      <c r="B1280" t="s">
        <v>528</v>
      </c>
      <c r="C1280" s="19" t="str">
        <f t="shared" si="20"/>
        <v>Barcelona-hasta-Valladolid</v>
      </c>
      <c r="D1280">
        <v>739</v>
      </c>
      <c r="E1280" t="str">
        <f>VLOOKUP(A1280,Municipios!$B$2:$B$223,1,FALSE)</f>
        <v>Barcelona</v>
      </c>
    </row>
    <row r="1281" spans="1:5" x14ac:dyDescent="0.2">
      <c r="A1281" t="s">
        <v>1882</v>
      </c>
      <c r="B1281" t="s">
        <v>531</v>
      </c>
      <c r="C1281" s="19" t="str">
        <f t="shared" si="20"/>
        <v>Barcelona-hasta-Zaragoza</v>
      </c>
      <c r="D1281">
        <v>286</v>
      </c>
      <c r="E1281" t="str">
        <f>VLOOKUP(A1281,Municipios!$B$2:$B$223,1,FALSE)</f>
        <v>Barcelona</v>
      </c>
    </row>
    <row r="1282" spans="1:5" x14ac:dyDescent="0.2">
      <c r="A1282" t="s">
        <v>1882</v>
      </c>
      <c r="B1282" t="s">
        <v>499</v>
      </c>
      <c r="C1282" s="19" t="str">
        <f t="shared" si="20"/>
        <v>Barcelona-hasta-Segovia</v>
      </c>
      <c r="D1282">
        <v>651</v>
      </c>
      <c r="E1282" t="str">
        <f>VLOOKUP(A1282,Municipios!$B$2:$B$223,1,FALSE)</f>
        <v>Barcelona</v>
      </c>
    </row>
    <row r="1283" spans="1:5" x14ac:dyDescent="0.2">
      <c r="A1283" t="s">
        <v>1882</v>
      </c>
      <c r="B1283" t="s">
        <v>1927</v>
      </c>
      <c r="C1283" s="19" t="str">
        <f t="shared" si="20"/>
        <v>Barcelona-hasta-Cáceres</v>
      </c>
      <c r="D1283">
        <v>919</v>
      </c>
      <c r="E1283" t="str">
        <f>VLOOKUP(A1283,Municipios!$B$2:$B$223,1,FALSE)</f>
        <v>Barcelona</v>
      </c>
    </row>
    <row r="1284" spans="1:5" x14ac:dyDescent="0.2">
      <c r="A1284" t="s">
        <v>1882</v>
      </c>
      <c r="B1284" t="s">
        <v>530</v>
      </c>
      <c r="C1284" s="19" t="str">
        <f t="shared" si="20"/>
        <v>Barcelona-hasta-Zamora</v>
      </c>
      <c r="D1284">
        <v>770</v>
      </c>
      <c r="E1284" t="str">
        <f>VLOOKUP(A1284,Municipios!$B$2:$B$223,1,FALSE)</f>
        <v>Barcelona</v>
      </c>
    </row>
    <row r="1285" spans="1:5" x14ac:dyDescent="0.2">
      <c r="A1285" t="s">
        <v>1882</v>
      </c>
      <c r="B1285" t="s">
        <v>630</v>
      </c>
      <c r="C1285" s="19" t="str">
        <f t="shared" si="20"/>
        <v>Barcelona-hasta-Granada</v>
      </c>
      <c r="D1285">
        <v>932</v>
      </c>
      <c r="E1285" t="str">
        <f>VLOOKUP(A1285,Municipios!$B$2:$B$223,1,FALSE)</f>
        <v>Barcelona</v>
      </c>
    </row>
    <row r="1286" spans="1:5" x14ac:dyDescent="0.2">
      <c r="A1286" t="s">
        <v>1882</v>
      </c>
      <c r="B1286" t="s">
        <v>497</v>
      </c>
      <c r="C1286" s="19" t="str">
        <f t="shared" si="20"/>
        <v>Barcelona-hasta-Huesca</v>
      </c>
      <c r="D1286">
        <v>262</v>
      </c>
      <c r="E1286" t="str">
        <f>VLOOKUP(A1286,Municipios!$B$2:$B$223,1,FALSE)</f>
        <v>Barcelona</v>
      </c>
    </row>
    <row r="1287" spans="1:5" x14ac:dyDescent="0.2">
      <c r="A1287" t="s">
        <v>1882</v>
      </c>
      <c r="B1287" t="s">
        <v>1493</v>
      </c>
      <c r="C1287" s="19" t="str">
        <f t="shared" si="20"/>
        <v>Barcelona-hasta-Cádiz</v>
      </c>
      <c r="D1287">
        <v>1148</v>
      </c>
      <c r="E1287" t="str">
        <f>VLOOKUP(A1287,Municipios!$B$2:$B$223,1,FALSE)</f>
        <v>Barcelona</v>
      </c>
    </row>
    <row r="1288" spans="1:5" x14ac:dyDescent="0.2">
      <c r="A1288" t="s">
        <v>1882</v>
      </c>
      <c r="B1288" t="s">
        <v>211</v>
      </c>
      <c r="C1288" s="19" t="str">
        <f t="shared" si="20"/>
        <v>Barcelona-hasta-Lleida</v>
      </c>
      <c r="D1288">
        <v>171</v>
      </c>
      <c r="E1288" t="str">
        <f>VLOOKUP(A1288,Municipios!$B$2:$B$223,1,FALSE)</f>
        <v>Barcelona</v>
      </c>
    </row>
    <row r="1289" spans="1:5" x14ac:dyDescent="0.2">
      <c r="A1289" t="s">
        <v>1882</v>
      </c>
      <c r="B1289" t="s">
        <v>493</v>
      </c>
      <c r="C1289" s="19" t="str">
        <f t="shared" si="20"/>
        <v>Barcelona-hasta-Oviedo</v>
      </c>
      <c r="D1289">
        <v>922</v>
      </c>
      <c r="E1289" t="str">
        <f>VLOOKUP(A1289,Municipios!$B$2:$B$223,1,FALSE)</f>
        <v>Barcelona</v>
      </c>
    </row>
    <row r="1290" spans="1:5" x14ac:dyDescent="0.2">
      <c r="A1290" t="s">
        <v>1882</v>
      </c>
      <c r="B1290" t="s">
        <v>1799</v>
      </c>
      <c r="C1290" s="19" t="str">
        <f t="shared" si="20"/>
        <v>Barcelona-hasta-Donostia-San Sebastián</v>
      </c>
      <c r="D1290">
        <v>551</v>
      </c>
      <c r="E1290" t="str">
        <f>VLOOKUP(A1290,Municipios!$B$2:$B$223,1,FALSE)</f>
        <v>Barcelona</v>
      </c>
    </row>
    <row r="1291" spans="1:5" x14ac:dyDescent="0.2">
      <c r="A1291" t="s">
        <v>1882</v>
      </c>
      <c r="B1291" t="s">
        <v>503</v>
      </c>
      <c r="C1291" s="19" t="str">
        <f t="shared" si="20"/>
        <v>Barcelona-hasta-Tarragona</v>
      </c>
      <c r="D1291">
        <v>93</v>
      </c>
      <c r="E1291" t="str">
        <f>VLOOKUP(A1291,Municipios!$B$2:$B$223,1,FALSE)</f>
        <v>Barcelona</v>
      </c>
    </row>
    <row r="1292" spans="1:5" x14ac:dyDescent="0.2">
      <c r="A1292" t="s">
        <v>1882</v>
      </c>
      <c r="B1292" t="s">
        <v>42</v>
      </c>
      <c r="C1292" s="19" t="str">
        <f t="shared" si="20"/>
        <v>Barcelona-hasta-Vitoria/Gasteiz</v>
      </c>
      <c r="D1292">
        <v>546</v>
      </c>
      <c r="E1292" t="str">
        <f>VLOOKUP(A1292,Municipios!$B$2:$B$223,1,FALSE)</f>
        <v>Barcelona</v>
      </c>
    </row>
    <row r="1293" spans="1:5" x14ac:dyDescent="0.2">
      <c r="A1293" t="s">
        <v>1882</v>
      </c>
      <c r="B1293" t="s">
        <v>209</v>
      </c>
      <c r="C1293" s="19" t="str">
        <f t="shared" si="20"/>
        <v>Barcelona-hasta-Burgos</v>
      </c>
      <c r="D1293">
        <v>610</v>
      </c>
      <c r="E1293" t="str">
        <f>VLOOKUP(A1293,Municipios!$B$2:$B$223,1,FALSE)</f>
        <v>Barcelona</v>
      </c>
    </row>
    <row r="1294" spans="1:5" x14ac:dyDescent="0.2">
      <c r="A1294" t="s">
        <v>1882</v>
      </c>
      <c r="B1294" t="s">
        <v>97</v>
      </c>
      <c r="C1294" s="19" t="str">
        <f t="shared" si="20"/>
        <v>Barcelona-hasta-Coruña (A)</v>
      </c>
      <c r="D1294">
        <v>1116</v>
      </c>
      <c r="E1294" t="str">
        <f>VLOOKUP(A1294,Municipios!$B$2:$B$223,1,FALSE)</f>
        <v>Barcelona</v>
      </c>
    </row>
    <row r="1295" spans="1:5" ht="25.5" x14ac:dyDescent="0.2">
      <c r="A1295" t="s">
        <v>1882</v>
      </c>
      <c r="B1295" t="s">
        <v>1544</v>
      </c>
      <c r="C1295" s="19" t="str">
        <f t="shared" si="20"/>
        <v>Barcelona-hasta-Castellón de la Plana/Castelló de la Plana</v>
      </c>
      <c r="D1295">
        <v>271</v>
      </c>
      <c r="E1295" t="str">
        <f>VLOOKUP(A1295,Municipios!$B$2:$B$223,1,FALSE)</f>
        <v>Barcelona</v>
      </c>
    </row>
    <row r="1296" spans="1:5" x14ac:dyDescent="0.2">
      <c r="A1296" t="s">
        <v>1882</v>
      </c>
      <c r="B1296" t="s">
        <v>529</v>
      </c>
      <c r="C1296" s="19" t="str">
        <f t="shared" si="20"/>
        <v>Barcelona-hasta-Bilbao</v>
      </c>
      <c r="D1296">
        <v>589</v>
      </c>
      <c r="E1296" t="str">
        <f>VLOOKUP(A1296,Municipios!$B$2:$B$223,1,FALSE)</f>
        <v>Barcelona</v>
      </c>
    </row>
    <row r="1297" spans="1:5" x14ac:dyDescent="0.2">
      <c r="A1297" t="s">
        <v>1882</v>
      </c>
      <c r="B1297" t="s">
        <v>26</v>
      </c>
      <c r="C1297" s="19" t="str">
        <f t="shared" si="20"/>
        <v>Barcelona-hasta-Córdoba</v>
      </c>
      <c r="D1297">
        <v>898</v>
      </c>
      <c r="E1297" t="str">
        <f>VLOOKUP(A1297,Municipios!$B$2:$B$223,1,FALSE)</f>
        <v>Barcelona</v>
      </c>
    </row>
    <row r="1298" spans="1:5" x14ac:dyDescent="0.2">
      <c r="A1298" t="s">
        <v>1882</v>
      </c>
      <c r="B1298" t="s">
        <v>498</v>
      </c>
      <c r="C1298" s="19" t="str">
        <f t="shared" si="20"/>
        <v>Barcelona-hasta-Santander</v>
      </c>
      <c r="D1298">
        <v>768</v>
      </c>
      <c r="E1298" t="str">
        <f>VLOOKUP(A1298,Municipios!$B$2:$B$223,1,FALSE)</f>
        <v>Barcelona</v>
      </c>
    </row>
    <row r="1299" spans="1:5" x14ac:dyDescent="0.2">
      <c r="A1299" t="s">
        <v>1882</v>
      </c>
      <c r="B1299" t="s">
        <v>207</v>
      </c>
      <c r="C1299" s="19" t="str">
        <f t="shared" si="20"/>
        <v>Barcelona-hasta-Girona</v>
      </c>
      <c r="D1299">
        <v>86</v>
      </c>
      <c r="E1299" t="str">
        <f>VLOOKUP(A1299,Municipios!$B$2:$B$223,1,FALSE)</f>
        <v>Barcelona</v>
      </c>
    </row>
    <row r="1300" spans="1:5" x14ac:dyDescent="0.2">
      <c r="A1300" t="s">
        <v>1882</v>
      </c>
      <c r="B1300" t="s">
        <v>208</v>
      </c>
      <c r="C1300" s="19" t="str">
        <f t="shared" si="20"/>
        <v>Barcelona-hasta-Guadalajara</v>
      </c>
      <c r="D1300">
        <v>560</v>
      </c>
      <c r="E1300" t="str">
        <f>VLOOKUP(A1300,Municipios!$B$2:$B$223,1,FALSE)</f>
        <v>Barcelona</v>
      </c>
    </row>
    <row r="1301" spans="1:5" x14ac:dyDescent="0.2">
      <c r="A1301" t="s">
        <v>1882</v>
      </c>
      <c r="B1301" t="s">
        <v>500</v>
      </c>
      <c r="C1301" s="19" t="str">
        <f t="shared" si="20"/>
        <v>Barcelona-hasta-Jaén</v>
      </c>
      <c r="D1301">
        <v>834</v>
      </c>
      <c r="E1301" t="str">
        <f>VLOOKUP(A1301,Municipios!$B$2:$B$223,1,FALSE)</f>
        <v>Barcelona</v>
      </c>
    </row>
    <row r="1302" spans="1:5" x14ac:dyDescent="0.2">
      <c r="A1302" t="s">
        <v>1882</v>
      </c>
      <c r="B1302" t="s">
        <v>210</v>
      </c>
      <c r="C1302" s="19" t="str">
        <f t="shared" si="20"/>
        <v>Barcelona-hasta-León</v>
      </c>
      <c r="D1302">
        <v>804</v>
      </c>
      <c r="E1302" t="str">
        <f>VLOOKUP(A1302,Municipios!$B$2:$B$223,1,FALSE)</f>
        <v>Barcelona</v>
      </c>
    </row>
    <row r="1303" spans="1:5" x14ac:dyDescent="0.2">
      <c r="A1303" t="s">
        <v>1882</v>
      </c>
      <c r="B1303" t="s">
        <v>390</v>
      </c>
      <c r="C1303" s="19" t="str">
        <f t="shared" si="20"/>
        <v>Barcelona-hasta-Logroño</v>
      </c>
      <c r="D1303">
        <v>471</v>
      </c>
      <c r="E1303" t="str">
        <f>VLOOKUP(A1303,Municipios!$B$2:$B$223,1,FALSE)</f>
        <v>Barcelona</v>
      </c>
    </row>
    <row r="1304" spans="1:5" x14ac:dyDescent="0.2">
      <c r="A1304" t="s">
        <v>1882</v>
      </c>
      <c r="B1304" t="s">
        <v>486</v>
      </c>
      <c r="C1304" s="19" t="str">
        <f t="shared" si="20"/>
        <v>Barcelona-hasta-Lugo</v>
      </c>
      <c r="D1304">
        <v>1025</v>
      </c>
      <c r="E1304" t="str">
        <f>VLOOKUP(A1304,Municipios!$B$2:$B$223,1,FALSE)</f>
        <v>Barcelona</v>
      </c>
    </row>
    <row r="1305" spans="1:5" x14ac:dyDescent="0.2">
      <c r="A1305" t="s">
        <v>1882</v>
      </c>
      <c r="B1305" t="s">
        <v>491</v>
      </c>
      <c r="C1305" s="19" t="str">
        <f t="shared" si="20"/>
        <v>Barcelona-hasta-Pamplona/Iruña</v>
      </c>
      <c r="D1305">
        <v>461</v>
      </c>
      <c r="E1305" t="str">
        <f>VLOOKUP(A1305,Municipios!$B$2:$B$223,1,FALSE)</f>
        <v>Barcelona</v>
      </c>
    </row>
    <row r="1306" spans="1:5" x14ac:dyDescent="0.2">
      <c r="A1306" t="s">
        <v>1882</v>
      </c>
      <c r="B1306" t="s">
        <v>25</v>
      </c>
      <c r="C1306" s="19" t="str">
        <f t="shared" si="20"/>
        <v>Barcelona-hasta-Ciudad Real</v>
      </c>
      <c r="D1306">
        <v>754</v>
      </c>
      <c r="E1306" t="str">
        <f>VLOOKUP(A1306,Municipios!$B$2:$B$223,1,FALSE)</f>
        <v>Barcelona</v>
      </c>
    </row>
    <row r="1307" spans="1:5" x14ac:dyDescent="0.2">
      <c r="A1307" t="s">
        <v>1882</v>
      </c>
      <c r="B1307" t="s">
        <v>487</v>
      </c>
      <c r="C1307" s="19" t="str">
        <f t="shared" si="20"/>
        <v>Barcelona-hasta-Madrid</v>
      </c>
      <c r="D1307">
        <v>612</v>
      </c>
      <c r="E1307" t="str">
        <f>VLOOKUP(A1307,Municipios!$B$2:$B$223,1,FALSE)</f>
        <v>Barcelona</v>
      </c>
    </row>
    <row r="1308" spans="1:5" x14ac:dyDescent="0.2">
      <c r="A1308" t="s">
        <v>1882</v>
      </c>
      <c r="B1308" t="s">
        <v>495</v>
      </c>
      <c r="C1308" s="19" t="str">
        <f t="shared" si="20"/>
        <v>Barcelona-hasta-Pontevedra</v>
      </c>
      <c r="D1308">
        <v>1047</v>
      </c>
      <c r="E1308" t="str">
        <f>VLOOKUP(A1308,Municipios!$B$2:$B$223,1,FALSE)</f>
        <v>Barcelona</v>
      </c>
    </row>
    <row r="1309" spans="1:5" x14ac:dyDescent="0.2">
      <c r="A1309" t="s">
        <v>1882</v>
      </c>
      <c r="B1309" t="s">
        <v>494</v>
      </c>
      <c r="C1309" s="19" t="str">
        <f t="shared" si="20"/>
        <v>Barcelona-hasta-Palencia</v>
      </c>
      <c r="D1309">
        <v>710</v>
      </c>
      <c r="E1309" t="str">
        <f>VLOOKUP(A1309,Municipios!$B$2:$B$223,1,FALSE)</f>
        <v>Barcelona</v>
      </c>
    </row>
    <row r="1310" spans="1:5" x14ac:dyDescent="0.2">
      <c r="A1310" t="s">
        <v>1882</v>
      </c>
      <c r="B1310" t="s">
        <v>492</v>
      </c>
      <c r="C1310" s="19" t="str">
        <f t="shared" si="20"/>
        <v>Barcelona-hasta-Ourense</v>
      </c>
      <c r="D1310">
        <v>953</v>
      </c>
      <c r="E1310" t="str">
        <f>VLOOKUP(A1310,Municipios!$B$2:$B$223,1,FALSE)</f>
        <v>Barcelona</v>
      </c>
    </row>
    <row r="1311" spans="1:5" x14ac:dyDescent="0.2">
      <c r="A1311" t="s">
        <v>1882</v>
      </c>
      <c r="B1311" t="s">
        <v>490</v>
      </c>
      <c r="C1311" s="19" t="str">
        <f t="shared" si="20"/>
        <v>Barcelona-hasta-Murcia</v>
      </c>
      <c r="D1311">
        <v>615</v>
      </c>
      <c r="E1311" t="str">
        <f>VLOOKUP(A1311,Municipios!$B$2:$B$223,1,FALSE)</f>
        <v>Barcelona</v>
      </c>
    </row>
    <row r="1312" spans="1:5" x14ac:dyDescent="0.2">
      <c r="A1312" t="s">
        <v>1882</v>
      </c>
      <c r="B1312" t="s">
        <v>489</v>
      </c>
      <c r="C1312" s="19" t="str">
        <f t="shared" si="20"/>
        <v>Barcelona-hasta-Málaga</v>
      </c>
      <c r="D1312">
        <v>1057</v>
      </c>
      <c r="E1312" t="str">
        <f>VLOOKUP(A1312,Municipios!$B$2:$B$223,1,FALSE)</f>
        <v>Barcelona</v>
      </c>
    </row>
    <row r="1313" spans="1:5" x14ac:dyDescent="0.2">
      <c r="A1313" t="s">
        <v>1882</v>
      </c>
      <c r="B1313" t="s">
        <v>496</v>
      </c>
      <c r="C1313" s="19" t="str">
        <f t="shared" si="20"/>
        <v>Barcelona-hasta-Salamanca</v>
      </c>
      <c r="D1313">
        <v>828</v>
      </c>
      <c r="E1313" t="str">
        <f>VLOOKUP(A1313,Municipios!$B$2:$B$223,1,FALSE)</f>
        <v>Barcelona</v>
      </c>
    </row>
    <row r="1314" spans="1:5" x14ac:dyDescent="0.2">
      <c r="A1314" t="s">
        <v>529</v>
      </c>
      <c r="B1314" t="s">
        <v>209</v>
      </c>
      <c r="C1314" s="19" t="str">
        <f t="shared" si="20"/>
        <v>Bilbao-hasta-Burgos</v>
      </c>
      <c r="D1314">
        <v>145</v>
      </c>
      <c r="E1314" t="str">
        <f>VLOOKUP(A1314,Municipios!$B$2:$B$223,1,FALSE)</f>
        <v>Bilbao</v>
      </c>
    </row>
    <row r="1315" spans="1:5" x14ac:dyDescent="0.2">
      <c r="A1315" t="s">
        <v>529</v>
      </c>
      <c r="B1315" t="s">
        <v>499</v>
      </c>
      <c r="C1315" s="19" t="str">
        <f t="shared" si="20"/>
        <v>Bilbao-hasta-Segovia</v>
      </c>
      <c r="D1315">
        <v>339</v>
      </c>
      <c r="E1315" t="str">
        <f>VLOOKUP(A1315,Municipios!$B$2:$B$223,1,FALSE)</f>
        <v>Bilbao</v>
      </c>
    </row>
    <row r="1316" spans="1:5" x14ac:dyDescent="0.2">
      <c r="A1316" t="s">
        <v>529</v>
      </c>
      <c r="B1316" t="s">
        <v>488</v>
      </c>
      <c r="C1316" s="19" t="str">
        <f t="shared" si="20"/>
        <v>Bilbao-hasta-Toledo</v>
      </c>
      <c r="D1316">
        <v>457</v>
      </c>
      <c r="E1316" t="str">
        <f>VLOOKUP(A1316,Municipios!$B$2:$B$223,1,FALSE)</f>
        <v>Bilbao</v>
      </c>
    </row>
    <row r="1317" spans="1:5" x14ac:dyDescent="0.2">
      <c r="A1317" t="s">
        <v>529</v>
      </c>
      <c r="B1317" t="s">
        <v>501</v>
      </c>
      <c r="C1317" s="19" t="str">
        <f t="shared" si="20"/>
        <v>Bilbao-hasta-Sevilla</v>
      </c>
      <c r="D1317">
        <v>916</v>
      </c>
      <c r="E1317" t="str">
        <f>VLOOKUP(A1317,Municipios!$B$2:$B$223,1,FALSE)</f>
        <v>Bilbao</v>
      </c>
    </row>
    <row r="1318" spans="1:5" x14ac:dyDescent="0.2">
      <c r="A1318" t="s">
        <v>529</v>
      </c>
      <c r="B1318" t="s">
        <v>502</v>
      </c>
      <c r="C1318" s="19" t="str">
        <f t="shared" si="20"/>
        <v>Bilbao-hasta-Soria</v>
      </c>
      <c r="D1318">
        <v>233</v>
      </c>
      <c r="E1318" t="str">
        <f>VLOOKUP(A1318,Municipios!$B$2:$B$223,1,FALSE)</f>
        <v>Bilbao</v>
      </c>
    </row>
    <row r="1319" spans="1:5" x14ac:dyDescent="0.2">
      <c r="A1319" t="s">
        <v>529</v>
      </c>
      <c r="B1319" t="s">
        <v>498</v>
      </c>
      <c r="C1319" s="19" t="str">
        <f t="shared" si="20"/>
        <v>Bilbao-hasta-Santander</v>
      </c>
      <c r="D1319">
        <v>100</v>
      </c>
      <c r="E1319" t="str">
        <f>VLOOKUP(A1319,Municipios!$B$2:$B$223,1,FALSE)</f>
        <v>Bilbao</v>
      </c>
    </row>
    <row r="1320" spans="1:5" x14ac:dyDescent="0.2">
      <c r="A1320" t="s">
        <v>529</v>
      </c>
      <c r="B1320" t="s">
        <v>503</v>
      </c>
      <c r="C1320" s="19" t="str">
        <f t="shared" si="20"/>
        <v>Bilbao-hasta-Tarragona</v>
      </c>
      <c r="D1320">
        <v>565</v>
      </c>
      <c r="E1320" t="str">
        <f>VLOOKUP(A1320,Municipios!$B$2:$B$223,1,FALSE)</f>
        <v>Bilbao</v>
      </c>
    </row>
    <row r="1321" spans="1:5" x14ac:dyDescent="0.2">
      <c r="A1321" t="s">
        <v>529</v>
      </c>
      <c r="B1321" t="s">
        <v>504</v>
      </c>
      <c r="C1321" s="19" t="str">
        <f t="shared" si="20"/>
        <v>Bilbao-hasta-Teruel</v>
      </c>
      <c r="D1321">
        <v>479</v>
      </c>
      <c r="E1321" t="str">
        <f>VLOOKUP(A1321,Municipios!$B$2:$B$223,1,FALSE)</f>
        <v>Bilbao</v>
      </c>
    </row>
    <row r="1322" spans="1:5" x14ac:dyDescent="0.2">
      <c r="A1322" t="s">
        <v>529</v>
      </c>
      <c r="B1322" t="s">
        <v>527</v>
      </c>
      <c r="C1322" s="19" t="str">
        <f t="shared" si="20"/>
        <v>Bilbao-hasta-Valencia</v>
      </c>
      <c r="D1322">
        <v>678</v>
      </c>
      <c r="E1322" t="str">
        <f>VLOOKUP(A1322,Municipios!$B$2:$B$223,1,FALSE)</f>
        <v>Bilbao</v>
      </c>
    </row>
    <row r="1323" spans="1:5" x14ac:dyDescent="0.2">
      <c r="A1323" t="s">
        <v>529</v>
      </c>
      <c r="B1323" t="s">
        <v>528</v>
      </c>
      <c r="C1323" s="19" t="str">
        <f t="shared" si="20"/>
        <v>Bilbao-hasta-Valladolid</v>
      </c>
      <c r="D1323">
        <v>271</v>
      </c>
      <c r="E1323" t="str">
        <f>VLOOKUP(A1323,Municipios!$B$2:$B$223,1,FALSE)</f>
        <v>Bilbao</v>
      </c>
    </row>
    <row r="1324" spans="1:5" x14ac:dyDescent="0.2">
      <c r="A1324" t="s">
        <v>529</v>
      </c>
      <c r="B1324" t="s">
        <v>42</v>
      </c>
      <c r="C1324" s="19" t="str">
        <f t="shared" si="20"/>
        <v>Bilbao-hasta-Vitoria/Gasteiz</v>
      </c>
      <c r="D1324">
        <v>67</v>
      </c>
      <c r="E1324" t="str">
        <f>VLOOKUP(A1324,Municipios!$B$2:$B$223,1,FALSE)</f>
        <v>Bilbao</v>
      </c>
    </row>
    <row r="1325" spans="1:5" x14ac:dyDescent="0.2">
      <c r="A1325" t="s">
        <v>529</v>
      </c>
      <c r="B1325" t="s">
        <v>531</v>
      </c>
      <c r="C1325" s="19" t="str">
        <f t="shared" si="20"/>
        <v>Bilbao-hasta-Zaragoza</v>
      </c>
      <c r="D1325">
        <v>298</v>
      </c>
      <c r="E1325" t="str">
        <f>VLOOKUP(A1325,Municipios!$B$2:$B$223,1,FALSE)</f>
        <v>Bilbao</v>
      </c>
    </row>
    <row r="1326" spans="1:5" x14ac:dyDescent="0.2">
      <c r="A1326" t="s">
        <v>529</v>
      </c>
      <c r="B1326" t="s">
        <v>1927</v>
      </c>
      <c r="C1326" s="19" t="str">
        <f t="shared" si="20"/>
        <v>Bilbao-hasta-Cáceres</v>
      </c>
      <c r="D1326">
        <v>609</v>
      </c>
      <c r="E1326" t="str">
        <f>VLOOKUP(A1326,Municipios!$B$2:$B$223,1,FALSE)</f>
        <v>Bilbao</v>
      </c>
    </row>
    <row r="1327" spans="1:5" x14ac:dyDescent="0.2">
      <c r="A1327" t="s">
        <v>529</v>
      </c>
      <c r="B1327" t="s">
        <v>211</v>
      </c>
      <c r="C1327" s="19" t="str">
        <f t="shared" si="20"/>
        <v>Bilbao-hasta-Lleida</v>
      </c>
      <c r="D1327">
        <v>459</v>
      </c>
      <c r="E1327" t="str">
        <f>VLOOKUP(A1327,Municipios!$B$2:$B$223,1,FALSE)</f>
        <v>Bilbao</v>
      </c>
    </row>
    <row r="1328" spans="1:5" x14ac:dyDescent="0.2">
      <c r="A1328" t="s">
        <v>529</v>
      </c>
      <c r="B1328" t="s">
        <v>1799</v>
      </c>
      <c r="C1328" s="19" t="str">
        <f t="shared" si="20"/>
        <v>Bilbao-hasta-Donostia-San Sebastián</v>
      </c>
      <c r="D1328">
        <v>105</v>
      </c>
      <c r="E1328" t="str">
        <f>VLOOKUP(A1328,Municipios!$B$2:$B$223,1,FALSE)</f>
        <v>Bilbao</v>
      </c>
    </row>
    <row r="1329" spans="1:5" x14ac:dyDescent="0.2">
      <c r="A1329" t="s">
        <v>529</v>
      </c>
      <c r="B1329" t="s">
        <v>530</v>
      </c>
      <c r="C1329" s="19" t="str">
        <f t="shared" si="20"/>
        <v>Bilbao-hasta-Zamora</v>
      </c>
      <c r="D1329">
        <v>373</v>
      </c>
      <c r="E1329" t="str">
        <f>VLOOKUP(A1329,Municipios!$B$2:$B$223,1,FALSE)</f>
        <v>Bilbao</v>
      </c>
    </row>
    <row r="1330" spans="1:5" x14ac:dyDescent="0.2">
      <c r="A1330" t="s">
        <v>529</v>
      </c>
      <c r="B1330" t="s">
        <v>98</v>
      </c>
      <c r="C1330" s="19" t="str">
        <f t="shared" si="20"/>
        <v>Bilbao-hasta-Cuenca</v>
      </c>
      <c r="D1330">
        <v>546</v>
      </c>
      <c r="E1330" t="str">
        <f>VLOOKUP(A1330,Municipios!$B$2:$B$223,1,FALSE)</f>
        <v>Bilbao</v>
      </c>
    </row>
    <row r="1331" spans="1:5" x14ac:dyDescent="0.2">
      <c r="A1331" t="s">
        <v>529</v>
      </c>
      <c r="B1331" t="s">
        <v>1493</v>
      </c>
      <c r="C1331" s="19" t="str">
        <f t="shared" si="20"/>
        <v>Bilbao-hasta-Cádiz</v>
      </c>
      <c r="D1331">
        <v>1029</v>
      </c>
      <c r="E1331" t="str">
        <f>VLOOKUP(A1331,Municipios!$B$2:$B$223,1,FALSE)</f>
        <v>Bilbao</v>
      </c>
    </row>
    <row r="1332" spans="1:5" ht="25.5" x14ac:dyDescent="0.2">
      <c r="A1332" t="s">
        <v>529</v>
      </c>
      <c r="B1332" t="s">
        <v>1544</v>
      </c>
      <c r="C1332" s="19" t="str">
        <f t="shared" si="20"/>
        <v>Bilbao-hasta-Castellón de la Plana/Castelló de la Plana</v>
      </c>
      <c r="D1332">
        <v>743</v>
      </c>
      <c r="E1332" t="str">
        <f>VLOOKUP(A1332,Municipios!$B$2:$B$223,1,FALSE)</f>
        <v>Bilbao</v>
      </c>
    </row>
    <row r="1333" spans="1:5" x14ac:dyDescent="0.2">
      <c r="A1333" t="s">
        <v>529</v>
      </c>
      <c r="B1333" t="s">
        <v>25</v>
      </c>
      <c r="C1333" s="19" t="str">
        <f t="shared" si="20"/>
        <v>Bilbao-hasta-Ciudad Real</v>
      </c>
      <c r="D1333">
        <v>572</v>
      </c>
      <c r="E1333" t="str">
        <f>VLOOKUP(A1333,Municipios!$B$2:$B$223,1,FALSE)</f>
        <v>Bilbao</v>
      </c>
    </row>
    <row r="1334" spans="1:5" x14ac:dyDescent="0.2">
      <c r="A1334" t="s">
        <v>529</v>
      </c>
      <c r="B1334" t="s">
        <v>489</v>
      </c>
      <c r="C1334" s="19" t="str">
        <f t="shared" si="20"/>
        <v>Bilbao-hasta-Málaga</v>
      </c>
      <c r="D1334">
        <v>920</v>
      </c>
      <c r="E1334" t="str">
        <f>VLOOKUP(A1334,Municipios!$B$2:$B$223,1,FALSE)</f>
        <v>Bilbao</v>
      </c>
    </row>
    <row r="1335" spans="1:5" x14ac:dyDescent="0.2">
      <c r="A1335" t="s">
        <v>529</v>
      </c>
      <c r="B1335" t="s">
        <v>97</v>
      </c>
      <c r="C1335" s="19" t="str">
        <f t="shared" si="20"/>
        <v>Bilbao-hasta-Coruña (A)</v>
      </c>
      <c r="D1335">
        <v>651</v>
      </c>
      <c r="E1335" t="str">
        <f>VLOOKUP(A1335,Municipios!$B$2:$B$223,1,FALSE)</f>
        <v>Bilbao</v>
      </c>
    </row>
    <row r="1336" spans="1:5" x14ac:dyDescent="0.2">
      <c r="A1336" t="s">
        <v>529</v>
      </c>
      <c r="B1336" t="s">
        <v>496</v>
      </c>
      <c r="C1336" s="19" t="str">
        <f t="shared" si="20"/>
        <v>Bilbao-hasta-Salamanca</v>
      </c>
      <c r="D1336">
        <v>394</v>
      </c>
      <c r="E1336" t="str">
        <f>VLOOKUP(A1336,Municipios!$B$2:$B$223,1,FALSE)</f>
        <v>Bilbao</v>
      </c>
    </row>
    <row r="1337" spans="1:5" x14ac:dyDescent="0.2">
      <c r="A1337" t="s">
        <v>529</v>
      </c>
      <c r="B1337" t="s">
        <v>207</v>
      </c>
      <c r="C1337" s="19" t="str">
        <f t="shared" si="20"/>
        <v>Bilbao-hasta-Girona</v>
      </c>
      <c r="D1337">
        <v>626</v>
      </c>
      <c r="E1337" t="str">
        <f>VLOOKUP(A1337,Municipios!$B$2:$B$223,1,FALSE)</f>
        <v>Bilbao</v>
      </c>
    </row>
    <row r="1338" spans="1:5" x14ac:dyDescent="0.2">
      <c r="A1338" t="s">
        <v>529</v>
      </c>
      <c r="B1338" t="s">
        <v>630</v>
      </c>
      <c r="C1338" s="19" t="str">
        <f t="shared" si="20"/>
        <v>Bilbao-hasta-Granada</v>
      </c>
      <c r="D1338">
        <v>805</v>
      </c>
      <c r="E1338" t="str">
        <f>VLOOKUP(A1338,Municipios!$B$2:$B$223,1,FALSE)</f>
        <v>Bilbao</v>
      </c>
    </row>
    <row r="1339" spans="1:5" x14ac:dyDescent="0.2">
      <c r="A1339" t="s">
        <v>529</v>
      </c>
      <c r="B1339" t="s">
        <v>208</v>
      </c>
      <c r="C1339" s="19" t="str">
        <f t="shared" si="20"/>
        <v>Bilbao-hasta-Guadalajara</v>
      </c>
      <c r="D1339">
        <v>382</v>
      </c>
      <c r="E1339" t="str">
        <f>VLOOKUP(A1339,Municipios!$B$2:$B$223,1,FALSE)</f>
        <v>Bilbao</v>
      </c>
    </row>
    <row r="1340" spans="1:5" x14ac:dyDescent="0.2">
      <c r="A1340" t="s">
        <v>529</v>
      </c>
      <c r="B1340" t="s">
        <v>1800</v>
      </c>
      <c r="C1340" s="19" t="str">
        <f t="shared" si="20"/>
        <v>Bilbao-hasta-Huelva</v>
      </c>
      <c r="D1340">
        <v>1007</v>
      </c>
      <c r="E1340" t="str">
        <f>VLOOKUP(A1340,Municipios!$B$2:$B$223,1,FALSE)</f>
        <v>Bilbao</v>
      </c>
    </row>
    <row r="1341" spans="1:5" x14ac:dyDescent="0.2">
      <c r="A1341" t="s">
        <v>529</v>
      </c>
      <c r="B1341" t="s">
        <v>497</v>
      </c>
      <c r="C1341" s="19" t="str">
        <f t="shared" si="20"/>
        <v>Bilbao-hasta-Huesca</v>
      </c>
      <c r="D1341">
        <v>369</v>
      </c>
      <c r="E1341" t="str">
        <f>VLOOKUP(A1341,Municipios!$B$2:$B$223,1,FALSE)</f>
        <v>Bilbao</v>
      </c>
    </row>
    <row r="1342" spans="1:5" x14ac:dyDescent="0.2">
      <c r="A1342" t="s">
        <v>529</v>
      </c>
      <c r="B1342" t="s">
        <v>500</v>
      </c>
      <c r="C1342" s="19" t="str">
        <f t="shared" si="20"/>
        <v>Bilbao-hasta-Jaén</v>
      </c>
      <c r="D1342">
        <v>714</v>
      </c>
      <c r="E1342" t="str">
        <f>VLOOKUP(A1342,Municipios!$B$2:$B$223,1,FALSE)</f>
        <v>Bilbao</v>
      </c>
    </row>
    <row r="1343" spans="1:5" x14ac:dyDescent="0.2">
      <c r="A1343" t="s">
        <v>529</v>
      </c>
      <c r="B1343" t="s">
        <v>493</v>
      </c>
      <c r="C1343" s="19" t="str">
        <f t="shared" ref="C1343:C1406" si="21">CONCATENATE(A1343,"-hasta-",B1343)</f>
        <v>Bilbao-hasta-Oviedo</v>
      </c>
      <c r="D1343">
        <v>293</v>
      </c>
      <c r="E1343" t="str">
        <f>VLOOKUP(A1343,Municipios!$B$2:$B$223,1,FALSE)</f>
        <v>Bilbao</v>
      </c>
    </row>
    <row r="1344" spans="1:5" x14ac:dyDescent="0.2">
      <c r="A1344" t="s">
        <v>529</v>
      </c>
      <c r="B1344" t="s">
        <v>26</v>
      </c>
      <c r="C1344" s="19" t="str">
        <f t="shared" si="21"/>
        <v>Bilbao-hasta-Córdoba</v>
      </c>
      <c r="D1344">
        <v>778</v>
      </c>
      <c r="E1344" t="str">
        <f>VLOOKUP(A1344,Municipios!$B$2:$B$223,1,FALSE)</f>
        <v>Bilbao</v>
      </c>
    </row>
    <row r="1345" spans="1:5" x14ac:dyDescent="0.2">
      <c r="A1345" t="s">
        <v>529</v>
      </c>
      <c r="B1345" t="s">
        <v>210</v>
      </c>
      <c r="C1345" s="19" t="str">
        <f t="shared" si="21"/>
        <v>Bilbao-hasta-León</v>
      </c>
      <c r="D1345">
        <v>339</v>
      </c>
      <c r="E1345" t="str">
        <f>VLOOKUP(A1345,Municipios!$B$2:$B$223,1,FALSE)</f>
        <v>Bilbao</v>
      </c>
    </row>
    <row r="1346" spans="1:5" x14ac:dyDescent="0.2">
      <c r="A1346" t="s">
        <v>529</v>
      </c>
      <c r="B1346" t="s">
        <v>495</v>
      </c>
      <c r="C1346" s="19" t="str">
        <f t="shared" si="21"/>
        <v>Bilbao-hasta-Pontevedra</v>
      </c>
      <c r="D1346">
        <v>581</v>
      </c>
      <c r="E1346" t="str">
        <f>VLOOKUP(A1346,Municipios!$B$2:$B$223,1,FALSE)</f>
        <v>Bilbao</v>
      </c>
    </row>
    <row r="1347" spans="1:5" x14ac:dyDescent="0.2">
      <c r="A1347" t="s">
        <v>529</v>
      </c>
      <c r="B1347" t="s">
        <v>494</v>
      </c>
      <c r="C1347" s="19" t="str">
        <f t="shared" si="21"/>
        <v>Bilbao-hasta-Palencia</v>
      </c>
      <c r="D1347">
        <v>252</v>
      </c>
      <c r="E1347" t="str">
        <f>VLOOKUP(A1347,Municipios!$B$2:$B$223,1,FALSE)</f>
        <v>Bilbao</v>
      </c>
    </row>
    <row r="1348" spans="1:5" x14ac:dyDescent="0.2">
      <c r="A1348" t="s">
        <v>529</v>
      </c>
      <c r="B1348" t="s">
        <v>492</v>
      </c>
      <c r="C1348" s="19" t="str">
        <f t="shared" si="21"/>
        <v>Bilbao-hasta-Ourense</v>
      </c>
      <c r="D1348">
        <v>488</v>
      </c>
      <c r="E1348" t="str">
        <f>VLOOKUP(A1348,Municipios!$B$2:$B$223,1,FALSE)</f>
        <v>Bilbao</v>
      </c>
    </row>
    <row r="1349" spans="1:5" x14ac:dyDescent="0.2">
      <c r="A1349" t="s">
        <v>529</v>
      </c>
      <c r="B1349" t="s">
        <v>490</v>
      </c>
      <c r="C1349" s="19" t="str">
        <f t="shared" si="21"/>
        <v>Bilbao-hasta-Murcia</v>
      </c>
      <c r="D1349">
        <v>767</v>
      </c>
      <c r="E1349" t="str">
        <f>VLOOKUP(A1349,Municipios!$B$2:$B$223,1,FALSE)</f>
        <v>Bilbao</v>
      </c>
    </row>
    <row r="1350" spans="1:5" x14ac:dyDescent="0.2">
      <c r="A1350" t="s">
        <v>529</v>
      </c>
      <c r="B1350" t="s">
        <v>487</v>
      </c>
      <c r="C1350" s="19" t="str">
        <f t="shared" si="21"/>
        <v>Bilbao-hasta-Madrid</v>
      </c>
      <c r="D1350">
        <v>370</v>
      </c>
      <c r="E1350" t="str">
        <f>VLOOKUP(A1350,Municipios!$B$2:$B$223,1,FALSE)</f>
        <v>Bilbao</v>
      </c>
    </row>
    <row r="1351" spans="1:5" x14ac:dyDescent="0.2">
      <c r="A1351" t="s">
        <v>529</v>
      </c>
      <c r="B1351" t="s">
        <v>486</v>
      </c>
      <c r="C1351" s="19" t="str">
        <f t="shared" si="21"/>
        <v>Bilbao-hasta-Lugo</v>
      </c>
      <c r="D1351">
        <v>560</v>
      </c>
      <c r="E1351" t="str">
        <f>VLOOKUP(A1351,Municipios!$B$2:$B$223,1,FALSE)</f>
        <v>Bilbao</v>
      </c>
    </row>
    <row r="1352" spans="1:5" x14ac:dyDescent="0.2">
      <c r="A1352" t="s">
        <v>529</v>
      </c>
      <c r="B1352" t="s">
        <v>390</v>
      </c>
      <c r="C1352" s="19" t="str">
        <f t="shared" si="21"/>
        <v>Bilbao-hasta-Logroño</v>
      </c>
      <c r="D1352">
        <v>127</v>
      </c>
      <c r="E1352" t="str">
        <f>VLOOKUP(A1352,Municipios!$B$2:$B$223,1,FALSE)</f>
        <v>Bilbao</v>
      </c>
    </row>
    <row r="1353" spans="1:5" x14ac:dyDescent="0.2">
      <c r="A1353" t="s">
        <v>529</v>
      </c>
      <c r="B1353" t="s">
        <v>491</v>
      </c>
      <c r="C1353" s="19" t="str">
        <f t="shared" si="21"/>
        <v>Bilbao-hasta-Pamplona/Iruña</v>
      </c>
      <c r="D1353">
        <v>157</v>
      </c>
      <c r="E1353" t="str">
        <f>VLOOKUP(A1353,Municipios!$B$2:$B$223,1,FALSE)</f>
        <v>Bilbao</v>
      </c>
    </row>
    <row r="1354" spans="1:5" x14ac:dyDescent="0.2">
      <c r="A1354" t="s">
        <v>209</v>
      </c>
      <c r="B1354" t="s">
        <v>498</v>
      </c>
      <c r="C1354" s="19" t="str">
        <f t="shared" si="21"/>
        <v>Burgos-hasta-Santander</v>
      </c>
      <c r="D1354">
        <v>152</v>
      </c>
      <c r="E1354" t="str">
        <f>VLOOKUP(A1354,Municipios!$B$2:$B$223,1,FALSE)</f>
        <v>Burgos</v>
      </c>
    </row>
    <row r="1355" spans="1:5" x14ac:dyDescent="0.2">
      <c r="A1355" t="s">
        <v>209</v>
      </c>
      <c r="B1355" t="s">
        <v>1927</v>
      </c>
      <c r="C1355" s="19" t="str">
        <f t="shared" si="21"/>
        <v>Burgos-hasta-Cáceres</v>
      </c>
      <c r="D1355">
        <v>545</v>
      </c>
      <c r="E1355" t="str">
        <f>VLOOKUP(A1355,Municipios!$B$2:$B$223,1,FALSE)</f>
        <v>Burgos</v>
      </c>
    </row>
    <row r="1356" spans="1:5" x14ac:dyDescent="0.2">
      <c r="A1356" t="s">
        <v>209</v>
      </c>
      <c r="B1356" t="s">
        <v>504</v>
      </c>
      <c r="C1356" s="19" t="str">
        <f t="shared" si="21"/>
        <v>Burgos-hasta-Teruel</v>
      </c>
      <c r="D1356">
        <v>370</v>
      </c>
      <c r="E1356" t="str">
        <f>VLOOKUP(A1356,Municipios!$B$2:$B$223,1,FALSE)</f>
        <v>Burgos</v>
      </c>
    </row>
    <row r="1357" spans="1:5" x14ac:dyDescent="0.2">
      <c r="A1357" t="s">
        <v>209</v>
      </c>
      <c r="B1357" t="s">
        <v>1799</v>
      </c>
      <c r="C1357" s="19" t="str">
        <f t="shared" si="21"/>
        <v>Burgos-hasta-Donostia-San Sebastián</v>
      </c>
      <c r="D1357">
        <v>225</v>
      </c>
      <c r="E1357" t="str">
        <f>VLOOKUP(A1357,Municipios!$B$2:$B$223,1,FALSE)</f>
        <v>Burgos</v>
      </c>
    </row>
    <row r="1358" spans="1:5" x14ac:dyDescent="0.2">
      <c r="A1358" t="s">
        <v>209</v>
      </c>
      <c r="B1358" t="s">
        <v>499</v>
      </c>
      <c r="C1358" s="19" t="str">
        <f t="shared" si="21"/>
        <v>Burgos-hasta-Segovia</v>
      </c>
      <c r="D1358">
        <v>197</v>
      </c>
      <c r="E1358" t="str">
        <f>VLOOKUP(A1358,Municipios!$B$2:$B$223,1,FALSE)</f>
        <v>Burgos</v>
      </c>
    </row>
    <row r="1359" spans="1:5" x14ac:dyDescent="0.2">
      <c r="A1359" t="s">
        <v>209</v>
      </c>
      <c r="B1359" t="s">
        <v>501</v>
      </c>
      <c r="C1359" s="19" t="str">
        <f t="shared" si="21"/>
        <v>Burgos-hasta-Sevilla</v>
      </c>
      <c r="D1359">
        <v>771</v>
      </c>
      <c r="E1359" t="str">
        <f>VLOOKUP(A1359,Municipios!$B$2:$B$223,1,FALSE)</f>
        <v>Burgos</v>
      </c>
    </row>
    <row r="1360" spans="1:5" x14ac:dyDescent="0.2">
      <c r="A1360" t="s">
        <v>209</v>
      </c>
      <c r="B1360" t="s">
        <v>502</v>
      </c>
      <c r="C1360" s="19" t="str">
        <f t="shared" si="21"/>
        <v>Burgos-hasta-Soria</v>
      </c>
      <c r="D1360">
        <v>147</v>
      </c>
      <c r="E1360" t="str">
        <f>VLOOKUP(A1360,Municipios!$B$2:$B$223,1,FALSE)</f>
        <v>Burgos</v>
      </c>
    </row>
    <row r="1361" spans="1:5" x14ac:dyDescent="0.2">
      <c r="A1361" t="s">
        <v>209</v>
      </c>
      <c r="B1361" t="s">
        <v>503</v>
      </c>
      <c r="C1361" s="19" t="str">
        <f t="shared" si="21"/>
        <v>Burgos-hasta-Tarragona</v>
      </c>
      <c r="D1361">
        <v>572</v>
      </c>
      <c r="E1361" t="str">
        <f>VLOOKUP(A1361,Municipios!$B$2:$B$223,1,FALSE)</f>
        <v>Burgos</v>
      </c>
    </row>
    <row r="1362" spans="1:5" x14ac:dyDescent="0.2">
      <c r="A1362" t="s">
        <v>209</v>
      </c>
      <c r="B1362" t="s">
        <v>488</v>
      </c>
      <c r="C1362" s="19" t="str">
        <f t="shared" si="21"/>
        <v>Burgos-hasta-Toledo</v>
      </c>
      <c r="D1362">
        <v>313</v>
      </c>
      <c r="E1362" t="str">
        <f>VLOOKUP(A1362,Municipios!$B$2:$B$223,1,FALSE)</f>
        <v>Burgos</v>
      </c>
    </row>
    <row r="1363" spans="1:5" x14ac:dyDescent="0.2">
      <c r="A1363" t="s">
        <v>209</v>
      </c>
      <c r="B1363" t="s">
        <v>527</v>
      </c>
      <c r="C1363" s="19" t="str">
        <f t="shared" si="21"/>
        <v>Burgos-hasta-Valencia</v>
      </c>
      <c r="D1363">
        <v>583</v>
      </c>
      <c r="E1363" t="str">
        <f>VLOOKUP(A1363,Municipios!$B$2:$B$223,1,FALSE)</f>
        <v>Burgos</v>
      </c>
    </row>
    <row r="1364" spans="1:5" x14ac:dyDescent="0.2">
      <c r="A1364" t="s">
        <v>209</v>
      </c>
      <c r="B1364" t="s">
        <v>528</v>
      </c>
      <c r="C1364" s="19" t="str">
        <f t="shared" si="21"/>
        <v>Burgos-hasta-Valladolid</v>
      </c>
      <c r="D1364">
        <v>121</v>
      </c>
      <c r="E1364" t="str">
        <f>VLOOKUP(A1364,Municipios!$B$2:$B$223,1,FALSE)</f>
        <v>Burgos</v>
      </c>
    </row>
    <row r="1365" spans="1:5" x14ac:dyDescent="0.2">
      <c r="A1365" t="s">
        <v>209</v>
      </c>
      <c r="B1365" t="s">
        <v>42</v>
      </c>
      <c r="C1365" s="19" t="str">
        <f t="shared" si="21"/>
        <v>Burgos-hasta-Vitoria/Gasteiz</v>
      </c>
      <c r="D1365">
        <v>108</v>
      </c>
      <c r="E1365" t="str">
        <f>VLOOKUP(A1365,Municipios!$B$2:$B$223,1,FALSE)</f>
        <v>Burgos</v>
      </c>
    </row>
    <row r="1366" spans="1:5" x14ac:dyDescent="0.2">
      <c r="A1366" t="s">
        <v>209</v>
      </c>
      <c r="B1366" t="s">
        <v>531</v>
      </c>
      <c r="C1366" s="19" t="str">
        <f t="shared" si="21"/>
        <v>Burgos-hasta-Zaragoza</v>
      </c>
      <c r="D1366">
        <v>306</v>
      </c>
      <c r="E1366" t="str">
        <f>VLOOKUP(A1366,Municipios!$B$2:$B$223,1,FALSE)</f>
        <v>Burgos</v>
      </c>
    </row>
    <row r="1367" spans="1:5" x14ac:dyDescent="0.2">
      <c r="A1367" t="s">
        <v>209</v>
      </c>
      <c r="B1367" t="s">
        <v>496</v>
      </c>
      <c r="C1367" s="19" t="str">
        <f t="shared" si="21"/>
        <v>Burgos-hasta-Salamanca</v>
      </c>
      <c r="D1367">
        <v>242</v>
      </c>
      <c r="E1367" t="str">
        <f>VLOOKUP(A1367,Municipios!$B$2:$B$223,1,FALSE)</f>
        <v>Burgos</v>
      </c>
    </row>
    <row r="1368" spans="1:5" x14ac:dyDescent="0.2">
      <c r="A1368" t="s">
        <v>209</v>
      </c>
      <c r="B1368" t="s">
        <v>98</v>
      </c>
      <c r="C1368" s="19" t="str">
        <f t="shared" si="21"/>
        <v>Burgos-hasta-Cuenca</v>
      </c>
      <c r="D1368">
        <v>379</v>
      </c>
      <c r="E1368" t="str">
        <f>VLOOKUP(A1368,Municipios!$B$2:$B$223,1,FALSE)</f>
        <v>Burgos</v>
      </c>
    </row>
    <row r="1369" spans="1:5" x14ac:dyDescent="0.2">
      <c r="A1369" t="s">
        <v>209</v>
      </c>
      <c r="B1369" t="s">
        <v>530</v>
      </c>
      <c r="C1369" s="19" t="str">
        <f t="shared" si="21"/>
        <v>Burgos-hasta-Zamora</v>
      </c>
      <c r="D1369">
        <v>211</v>
      </c>
      <c r="E1369" t="str">
        <f>VLOOKUP(A1369,Municipios!$B$2:$B$223,1,FALSE)</f>
        <v>Burgos</v>
      </c>
    </row>
    <row r="1370" spans="1:5" x14ac:dyDescent="0.2">
      <c r="A1370" t="s">
        <v>209</v>
      </c>
      <c r="B1370" t="s">
        <v>26</v>
      </c>
      <c r="C1370" s="19" t="str">
        <f t="shared" si="21"/>
        <v>Burgos-hasta-Córdoba</v>
      </c>
      <c r="D1370">
        <v>633</v>
      </c>
      <c r="E1370" t="str">
        <f>VLOOKUP(A1370,Municipios!$B$2:$B$223,1,FALSE)</f>
        <v>Burgos</v>
      </c>
    </row>
    <row r="1371" spans="1:5" x14ac:dyDescent="0.2">
      <c r="A1371" t="s">
        <v>209</v>
      </c>
      <c r="B1371" t="s">
        <v>630</v>
      </c>
      <c r="C1371" s="19" t="str">
        <f t="shared" si="21"/>
        <v>Burgos-hasta-Granada</v>
      </c>
      <c r="D1371">
        <v>662</v>
      </c>
      <c r="E1371" t="str">
        <f>VLOOKUP(A1371,Municipios!$B$2:$B$223,1,FALSE)</f>
        <v>Burgos</v>
      </c>
    </row>
    <row r="1372" spans="1:5" x14ac:dyDescent="0.2">
      <c r="A1372" t="s">
        <v>209</v>
      </c>
      <c r="B1372" t="s">
        <v>495</v>
      </c>
      <c r="C1372" s="19" t="str">
        <f t="shared" si="21"/>
        <v>Burgos-hasta-Pontevedra</v>
      </c>
      <c r="D1372">
        <v>431</v>
      </c>
      <c r="E1372" t="str">
        <f>VLOOKUP(A1372,Municipios!$B$2:$B$223,1,FALSE)</f>
        <v>Burgos</v>
      </c>
    </row>
    <row r="1373" spans="1:5" x14ac:dyDescent="0.2">
      <c r="A1373" t="s">
        <v>209</v>
      </c>
      <c r="B1373" t="s">
        <v>208</v>
      </c>
      <c r="C1373" s="19" t="str">
        <f t="shared" si="21"/>
        <v>Burgos-hasta-Guadalajara</v>
      </c>
      <c r="D1373">
        <v>238</v>
      </c>
      <c r="E1373" t="str">
        <f>VLOOKUP(A1373,Municipios!$B$2:$B$223,1,FALSE)</f>
        <v>Burgos</v>
      </c>
    </row>
    <row r="1374" spans="1:5" x14ac:dyDescent="0.2">
      <c r="A1374" t="s">
        <v>209</v>
      </c>
      <c r="B1374" t="s">
        <v>97</v>
      </c>
      <c r="C1374" s="19" t="str">
        <f t="shared" si="21"/>
        <v>Burgos-hasta-Coruña (A)</v>
      </c>
      <c r="D1374">
        <v>501</v>
      </c>
      <c r="E1374" t="str">
        <f>VLOOKUP(A1374,Municipios!$B$2:$B$223,1,FALSE)</f>
        <v>Burgos</v>
      </c>
    </row>
    <row r="1375" spans="1:5" x14ac:dyDescent="0.2">
      <c r="A1375" t="s">
        <v>209</v>
      </c>
      <c r="B1375" t="s">
        <v>25</v>
      </c>
      <c r="C1375" s="19" t="str">
        <f t="shared" si="21"/>
        <v>Burgos-hasta-Ciudad Real</v>
      </c>
      <c r="D1375">
        <v>428</v>
      </c>
      <c r="E1375" t="str">
        <f>VLOOKUP(A1375,Municipios!$B$2:$B$223,1,FALSE)</f>
        <v>Burgos</v>
      </c>
    </row>
    <row r="1376" spans="1:5" ht="25.5" x14ac:dyDescent="0.2">
      <c r="A1376" t="s">
        <v>209</v>
      </c>
      <c r="B1376" t="s">
        <v>1544</v>
      </c>
      <c r="C1376" s="19" t="str">
        <f t="shared" si="21"/>
        <v>Burgos-hasta-Castellón de la Plana/Castelló de la Plana</v>
      </c>
      <c r="D1376">
        <v>533</v>
      </c>
      <c r="E1376" t="str">
        <f>VLOOKUP(A1376,Municipios!$B$2:$B$223,1,FALSE)</f>
        <v>Burgos</v>
      </c>
    </row>
    <row r="1377" spans="1:5" x14ac:dyDescent="0.2">
      <c r="A1377" t="s">
        <v>209</v>
      </c>
      <c r="B1377" t="s">
        <v>1493</v>
      </c>
      <c r="C1377" s="19" t="str">
        <f t="shared" si="21"/>
        <v>Burgos-hasta-Cádiz</v>
      </c>
      <c r="D1377">
        <v>890</v>
      </c>
      <c r="E1377" t="str">
        <f>VLOOKUP(A1377,Municipios!$B$2:$B$223,1,FALSE)</f>
        <v>Burgos</v>
      </c>
    </row>
    <row r="1378" spans="1:5" x14ac:dyDescent="0.2">
      <c r="A1378" t="s">
        <v>209</v>
      </c>
      <c r="B1378" t="s">
        <v>1800</v>
      </c>
      <c r="C1378" s="19" t="str">
        <f t="shared" si="21"/>
        <v>Burgos-hasta-Huelva</v>
      </c>
      <c r="D1378">
        <v>862</v>
      </c>
      <c r="E1378" t="str">
        <f>VLOOKUP(A1378,Municipios!$B$2:$B$223,1,FALSE)</f>
        <v>Burgos</v>
      </c>
    </row>
    <row r="1379" spans="1:5" x14ac:dyDescent="0.2">
      <c r="A1379" t="s">
        <v>209</v>
      </c>
      <c r="B1379" t="s">
        <v>497</v>
      </c>
      <c r="C1379" s="19" t="str">
        <f t="shared" si="21"/>
        <v>Burgos-hasta-Huesca</v>
      </c>
      <c r="D1379">
        <v>381</v>
      </c>
      <c r="E1379" t="str">
        <f>VLOOKUP(A1379,Municipios!$B$2:$B$223,1,FALSE)</f>
        <v>Burgos</v>
      </c>
    </row>
    <row r="1380" spans="1:5" x14ac:dyDescent="0.2">
      <c r="A1380" t="s">
        <v>209</v>
      </c>
      <c r="B1380" t="s">
        <v>500</v>
      </c>
      <c r="C1380" s="19" t="str">
        <f t="shared" si="21"/>
        <v>Burgos-hasta-Jaén</v>
      </c>
      <c r="D1380">
        <v>570</v>
      </c>
      <c r="E1380" t="str">
        <f>VLOOKUP(A1380,Municipios!$B$2:$B$223,1,FALSE)</f>
        <v>Burgos</v>
      </c>
    </row>
    <row r="1381" spans="1:5" x14ac:dyDescent="0.2">
      <c r="A1381" t="s">
        <v>209</v>
      </c>
      <c r="B1381" t="s">
        <v>492</v>
      </c>
      <c r="C1381" s="19" t="str">
        <f t="shared" si="21"/>
        <v>Burgos-hasta-Ourense</v>
      </c>
      <c r="D1381">
        <v>337</v>
      </c>
      <c r="E1381" t="str">
        <f>VLOOKUP(A1381,Municipios!$B$2:$B$223,1,FALSE)</f>
        <v>Burgos</v>
      </c>
    </row>
    <row r="1382" spans="1:5" x14ac:dyDescent="0.2">
      <c r="A1382" t="s">
        <v>209</v>
      </c>
      <c r="B1382" t="s">
        <v>491</v>
      </c>
      <c r="C1382" s="19" t="str">
        <f t="shared" si="21"/>
        <v>Burgos-hasta-Pamplona/Iruña</v>
      </c>
      <c r="D1382">
        <v>198</v>
      </c>
      <c r="E1382" t="str">
        <f>VLOOKUP(A1382,Municipios!$B$2:$B$223,1,FALSE)</f>
        <v>Burgos</v>
      </c>
    </row>
    <row r="1383" spans="1:5" x14ac:dyDescent="0.2">
      <c r="A1383" t="s">
        <v>209</v>
      </c>
      <c r="B1383" t="s">
        <v>207</v>
      </c>
      <c r="C1383" s="19" t="str">
        <f t="shared" si="21"/>
        <v>Burgos-hasta-Girona</v>
      </c>
      <c r="D1383">
        <v>687</v>
      </c>
      <c r="E1383" t="str">
        <f>VLOOKUP(A1383,Municipios!$B$2:$B$223,1,FALSE)</f>
        <v>Burgos</v>
      </c>
    </row>
    <row r="1384" spans="1:5" x14ac:dyDescent="0.2">
      <c r="A1384" t="s">
        <v>209</v>
      </c>
      <c r="B1384" t="s">
        <v>210</v>
      </c>
      <c r="C1384" s="19" t="str">
        <f t="shared" si="21"/>
        <v>Burgos-hasta-León</v>
      </c>
      <c r="D1384">
        <v>188</v>
      </c>
      <c r="E1384" t="str">
        <f>VLOOKUP(A1384,Municipios!$B$2:$B$223,1,FALSE)</f>
        <v>Burgos</v>
      </c>
    </row>
    <row r="1385" spans="1:5" x14ac:dyDescent="0.2">
      <c r="A1385" t="s">
        <v>209</v>
      </c>
      <c r="B1385" t="s">
        <v>494</v>
      </c>
      <c r="C1385" s="19" t="str">
        <f t="shared" si="21"/>
        <v>Burgos-hasta-Palencia</v>
      </c>
      <c r="D1385">
        <v>100</v>
      </c>
      <c r="E1385" t="str">
        <f>VLOOKUP(A1385,Municipios!$B$2:$B$223,1,FALSE)</f>
        <v>Burgos</v>
      </c>
    </row>
    <row r="1386" spans="1:5" x14ac:dyDescent="0.2">
      <c r="A1386" t="s">
        <v>209</v>
      </c>
      <c r="B1386" t="s">
        <v>493</v>
      </c>
      <c r="C1386" s="19" t="str">
        <f t="shared" si="21"/>
        <v>Burgos-hasta-Oviedo</v>
      </c>
      <c r="D1386">
        <v>306</v>
      </c>
      <c r="E1386" t="str">
        <f>VLOOKUP(A1386,Municipios!$B$2:$B$223,1,FALSE)</f>
        <v>Burgos</v>
      </c>
    </row>
    <row r="1387" spans="1:5" x14ac:dyDescent="0.2">
      <c r="A1387" t="s">
        <v>209</v>
      </c>
      <c r="B1387" t="s">
        <v>490</v>
      </c>
      <c r="C1387" s="19" t="str">
        <f t="shared" si="21"/>
        <v>Burgos-hasta-Murcia</v>
      </c>
      <c r="D1387">
        <v>628</v>
      </c>
      <c r="E1387" t="str">
        <f>VLOOKUP(A1387,Municipios!$B$2:$B$223,1,FALSE)</f>
        <v>Burgos</v>
      </c>
    </row>
    <row r="1388" spans="1:5" x14ac:dyDescent="0.2">
      <c r="A1388" t="s">
        <v>209</v>
      </c>
      <c r="B1388" t="s">
        <v>489</v>
      </c>
      <c r="C1388" s="19" t="str">
        <f t="shared" si="21"/>
        <v>Burgos-hasta-Málaga</v>
      </c>
      <c r="D1388">
        <v>793</v>
      </c>
      <c r="E1388" t="str">
        <f>VLOOKUP(A1388,Municipios!$B$2:$B$223,1,FALSE)</f>
        <v>Burgos</v>
      </c>
    </row>
    <row r="1389" spans="1:5" x14ac:dyDescent="0.2">
      <c r="A1389" t="s">
        <v>209</v>
      </c>
      <c r="B1389" t="s">
        <v>487</v>
      </c>
      <c r="C1389" s="19" t="str">
        <f t="shared" si="21"/>
        <v>Burgos-hasta-Madrid</v>
      </c>
      <c r="D1389">
        <v>226</v>
      </c>
      <c r="E1389" t="str">
        <f>VLOOKUP(A1389,Municipios!$B$2:$B$223,1,FALSE)</f>
        <v>Burgos</v>
      </c>
    </row>
    <row r="1390" spans="1:5" x14ac:dyDescent="0.2">
      <c r="A1390" t="s">
        <v>209</v>
      </c>
      <c r="B1390" t="s">
        <v>211</v>
      </c>
      <c r="C1390" s="19" t="str">
        <f t="shared" si="21"/>
        <v>Burgos-hasta-Lleida</v>
      </c>
      <c r="D1390">
        <v>484</v>
      </c>
      <c r="E1390" t="str">
        <f>VLOOKUP(A1390,Municipios!$B$2:$B$223,1,FALSE)</f>
        <v>Burgos</v>
      </c>
    </row>
    <row r="1391" spans="1:5" x14ac:dyDescent="0.2">
      <c r="A1391" t="s">
        <v>209</v>
      </c>
      <c r="B1391" t="s">
        <v>486</v>
      </c>
      <c r="C1391" s="19" t="str">
        <f t="shared" si="21"/>
        <v>Burgos-hasta-Lugo</v>
      </c>
      <c r="D1391">
        <v>409</v>
      </c>
      <c r="E1391" t="str">
        <f>VLOOKUP(A1391,Municipios!$B$2:$B$223,1,FALSE)</f>
        <v>Burgos</v>
      </c>
    </row>
    <row r="1392" spans="1:5" x14ac:dyDescent="0.2">
      <c r="A1392" t="s">
        <v>209</v>
      </c>
      <c r="B1392" t="s">
        <v>390</v>
      </c>
      <c r="C1392" s="19" t="str">
        <f t="shared" si="21"/>
        <v>Burgos-hasta-Logroño</v>
      </c>
      <c r="D1392">
        <v>135</v>
      </c>
      <c r="E1392" t="str">
        <f>VLOOKUP(A1392,Municipios!$B$2:$B$223,1,FALSE)</f>
        <v>Burgos</v>
      </c>
    </row>
    <row r="1393" spans="1:5" x14ac:dyDescent="0.2">
      <c r="A1393" t="s">
        <v>1927</v>
      </c>
      <c r="B1393" t="s">
        <v>1799</v>
      </c>
      <c r="C1393" s="19" t="str">
        <f t="shared" si="21"/>
        <v>Cáceres-hasta-Donostia-San Sebastián</v>
      </c>
      <c r="D1393">
        <v>679</v>
      </c>
      <c r="E1393" t="str">
        <f>VLOOKUP(A1393,Municipios!$B$2:$B$223,1,FALSE)</f>
        <v>Cáceres</v>
      </c>
    </row>
    <row r="1394" spans="1:5" x14ac:dyDescent="0.2">
      <c r="A1394" t="s">
        <v>1927</v>
      </c>
      <c r="B1394" t="s">
        <v>530</v>
      </c>
      <c r="C1394" s="19" t="str">
        <f t="shared" si="21"/>
        <v>Cáceres-hasta-Zamora</v>
      </c>
      <c r="D1394">
        <v>277</v>
      </c>
      <c r="E1394" t="str">
        <f>VLOOKUP(A1394,Municipios!$B$2:$B$223,1,FALSE)</f>
        <v>Cáceres</v>
      </c>
    </row>
    <row r="1395" spans="1:5" x14ac:dyDescent="0.2">
      <c r="A1395" t="s">
        <v>1927</v>
      </c>
      <c r="B1395" t="s">
        <v>499</v>
      </c>
      <c r="C1395" s="19" t="str">
        <f t="shared" si="21"/>
        <v>Cáceres-hasta-Segovia</v>
      </c>
      <c r="D1395">
        <v>300</v>
      </c>
      <c r="E1395" t="str">
        <f>VLOOKUP(A1395,Municipios!$B$2:$B$223,1,FALSE)</f>
        <v>Cáceres</v>
      </c>
    </row>
    <row r="1396" spans="1:5" x14ac:dyDescent="0.2">
      <c r="A1396" t="s">
        <v>1927</v>
      </c>
      <c r="B1396" t="s">
        <v>501</v>
      </c>
      <c r="C1396" s="19" t="str">
        <f t="shared" si="21"/>
        <v>Cáceres-hasta-Sevilla</v>
      </c>
      <c r="D1396">
        <v>261</v>
      </c>
      <c r="E1396" t="str">
        <f>VLOOKUP(A1396,Municipios!$B$2:$B$223,1,FALSE)</f>
        <v>Cáceres</v>
      </c>
    </row>
    <row r="1397" spans="1:5" x14ac:dyDescent="0.2">
      <c r="A1397" t="s">
        <v>1927</v>
      </c>
      <c r="B1397" t="s">
        <v>502</v>
      </c>
      <c r="C1397" s="19" t="str">
        <f t="shared" si="21"/>
        <v>Cáceres-hasta-Soria</v>
      </c>
      <c r="D1397">
        <v>528</v>
      </c>
      <c r="E1397" t="str">
        <f>VLOOKUP(A1397,Municipios!$B$2:$B$223,1,FALSE)</f>
        <v>Cáceres</v>
      </c>
    </row>
    <row r="1398" spans="1:5" x14ac:dyDescent="0.2">
      <c r="A1398" t="s">
        <v>1927</v>
      </c>
      <c r="B1398" t="s">
        <v>503</v>
      </c>
      <c r="C1398" s="19" t="str">
        <f t="shared" si="21"/>
        <v>Cáceres-hasta-Tarragona</v>
      </c>
      <c r="D1398">
        <v>883</v>
      </c>
      <c r="E1398" t="str">
        <f>VLOOKUP(A1398,Municipios!$B$2:$B$223,1,FALSE)</f>
        <v>Cáceres</v>
      </c>
    </row>
    <row r="1399" spans="1:5" x14ac:dyDescent="0.2">
      <c r="A1399" t="s">
        <v>1927</v>
      </c>
      <c r="B1399" t="s">
        <v>498</v>
      </c>
      <c r="C1399" s="19" t="str">
        <f t="shared" si="21"/>
        <v>Cáceres-hasta-Santander</v>
      </c>
      <c r="D1399">
        <v>573</v>
      </c>
      <c r="E1399" t="str">
        <f>VLOOKUP(A1399,Municipios!$B$2:$B$223,1,FALSE)</f>
        <v>Cáceres</v>
      </c>
    </row>
    <row r="1400" spans="1:5" x14ac:dyDescent="0.2">
      <c r="A1400" t="s">
        <v>1927</v>
      </c>
      <c r="B1400" t="s">
        <v>504</v>
      </c>
      <c r="C1400" s="19" t="str">
        <f t="shared" si="21"/>
        <v>Cáceres-hasta-Teruel</v>
      </c>
      <c r="D1400">
        <v>583</v>
      </c>
      <c r="E1400" t="str">
        <f>VLOOKUP(A1400,Municipios!$B$2:$B$223,1,FALSE)</f>
        <v>Cáceres</v>
      </c>
    </row>
    <row r="1401" spans="1:5" x14ac:dyDescent="0.2">
      <c r="A1401" t="s">
        <v>1927</v>
      </c>
      <c r="B1401" t="s">
        <v>488</v>
      </c>
      <c r="C1401" s="19" t="str">
        <f t="shared" si="21"/>
        <v>Cáceres-hasta-Toledo</v>
      </c>
      <c r="D1401">
        <v>265</v>
      </c>
      <c r="E1401" t="str">
        <f>VLOOKUP(A1401,Municipios!$B$2:$B$223,1,FALSE)</f>
        <v>Cáceres</v>
      </c>
    </row>
    <row r="1402" spans="1:5" x14ac:dyDescent="0.2">
      <c r="A1402" t="s">
        <v>1927</v>
      </c>
      <c r="B1402" t="s">
        <v>527</v>
      </c>
      <c r="C1402" s="19" t="str">
        <f t="shared" si="21"/>
        <v>Cáceres-hasta-Valencia</v>
      </c>
      <c r="D1402">
        <v>707</v>
      </c>
      <c r="E1402" t="str">
        <f>VLOOKUP(A1402,Municipios!$B$2:$B$223,1,FALSE)</f>
        <v>Cáceres</v>
      </c>
    </row>
    <row r="1403" spans="1:5" x14ac:dyDescent="0.2">
      <c r="A1403" t="s">
        <v>1927</v>
      </c>
      <c r="B1403" t="s">
        <v>42</v>
      </c>
      <c r="C1403" s="19" t="str">
        <f t="shared" si="21"/>
        <v>Cáceres-hasta-Vitoria/Gasteiz</v>
      </c>
      <c r="D1403">
        <v>562</v>
      </c>
      <c r="E1403" t="str">
        <f>VLOOKUP(A1403,Municipios!$B$2:$B$223,1,FALSE)</f>
        <v>Cáceres</v>
      </c>
    </row>
    <row r="1404" spans="1:5" x14ac:dyDescent="0.2">
      <c r="A1404" t="s">
        <v>1927</v>
      </c>
      <c r="B1404" t="s">
        <v>531</v>
      </c>
      <c r="C1404" s="19" t="str">
        <f t="shared" si="21"/>
        <v>Cáceres-hasta-Zaragoza</v>
      </c>
      <c r="D1404">
        <v>619</v>
      </c>
      <c r="E1404" t="str">
        <f>VLOOKUP(A1404,Municipios!$B$2:$B$223,1,FALSE)</f>
        <v>Cáceres</v>
      </c>
    </row>
    <row r="1405" spans="1:5" x14ac:dyDescent="0.2">
      <c r="A1405" t="s">
        <v>1927</v>
      </c>
      <c r="B1405" t="s">
        <v>496</v>
      </c>
      <c r="C1405" s="19" t="str">
        <f t="shared" si="21"/>
        <v>Cáceres-hasta-Salamanca</v>
      </c>
      <c r="D1405">
        <v>212</v>
      </c>
      <c r="E1405" t="str">
        <f>VLOOKUP(A1405,Municipios!$B$2:$B$223,1,FALSE)</f>
        <v>Cáceres</v>
      </c>
    </row>
    <row r="1406" spans="1:5" x14ac:dyDescent="0.2">
      <c r="A1406" t="s">
        <v>1927</v>
      </c>
      <c r="B1406" t="s">
        <v>486</v>
      </c>
      <c r="C1406" s="19" t="str">
        <f t="shared" si="21"/>
        <v>Cáceres-hasta-Lugo</v>
      </c>
      <c r="D1406">
        <v>578</v>
      </c>
      <c r="E1406" t="str">
        <f>VLOOKUP(A1406,Municipios!$B$2:$B$223,1,FALSE)</f>
        <v>Cáceres</v>
      </c>
    </row>
    <row r="1407" spans="1:5" x14ac:dyDescent="0.2">
      <c r="A1407" t="s">
        <v>1927</v>
      </c>
      <c r="B1407" t="s">
        <v>528</v>
      </c>
      <c r="C1407" s="19" t="str">
        <f t="shared" ref="C1407:C1470" si="22">CONCATENATE(A1407,"-hasta-",B1407)</f>
        <v>Cáceres-hasta-Valladolid</v>
      </c>
      <c r="D1407">
        <v>332</v>
      </c>
      <c r="E1407" t="str">
        <f>VLOOKUP(A1407,Municipios!$B$2:$B$223,1,FALSE)</f>
        <v>Cáceres</v>
      </c>
    </row>
    <row r="1408" spans="1:5" x14ac:dyDescent="0.2">
      <c r="A1408" t="s">
        <v>1927</v>
      </c>
      <c r="B1408" t="s">
        <v>500</v>
      </c>
      <c r="C1408" s="19" t="str">
        <f t="shared" si="22"/>
        <v>Cáceres-hasta-Jaén</v>
      </c>
      <c r="D1408">
        <v>463</v>
      </c>
      <c r="E1408" t="str">
        <f>VLOOKUP(A1408,Municipios!$B$2:$B$223,1,FALSE)</f>
        <v>Cáceres</v>
      </c>
    </row>
    <row r="1409" spans="1:5" x14ac:dyDescent="0.2">
      <c r="A1409" t="s">
        <v>1927</v>
      </c>
      <c r="B1409" t="s">
        <v>1493</v>
      </c>
      <c r="C1409" s="19" t="str">
        <f t="shared" si="22"/>
        <v>Cáceres-hasta-Cádiz</v>
      </c>
      <c r="D1409">
        <v>374</v>
      </c>
      <c r="E1409" t="str">
        <f>VLOOKUP(A1409,Municipios!$B$2:$B$223,1,FALSE)</f>
        <v>Cáceres</v>
      </c>
    </row>
    <row r="1410" spans="1:5" ht="25.5" x14ac:dyDescent="0.2">
      <c r="A1410" t="s">
        <v>1927</v>
      </c>
      <c r="B1410" t="s">
        <v>1544</v>
      </c>
      <c r="C1410" s="19" t="str">
        <f t="shared" si="22"/>
        <v>Cáceres-hasta-Castellón de la Plana/Castelló de la Plana</v>
      </c>
      <c r="D1410">
        <v>758</v>
      </c>
      <c r="E1410" t="str">
        <f>VLOOKUP(A1410,Municipios!$B$2:$B$223,1,FALSE)</f>
        <v>Cáceres</v>
      </c>
    </row>
    <row r="1411" spans="1:5" x14ac:dyDescent="0.2">
      <c r="A1411" t="s">
        <v>1927</v>
      </c>
      <c r="B1411" t="s">
        <v>25</v>
      </c>
      <c r="C1411" s="19" t="str">
        <f t="shared" si="22"/>
        <v>Cáceres-hasta-Ciudad Real</v>
      </c>
      <c r="D1411">
        <v>295</v>
      </c>
      <c r="E1411" t="str">
        <f>VLOOKUP(A1411,Municipios!$B$2:$B$223,1,FALSE)</f>
        <v>Cáceres</v>
      </c>
    </row>
    <row r="1412" spans="1:5" x14ac:dyDescent="0.2">
      <c r="A1412" t="s">
        <v>1927</v>
      </c>
      <c r="B1412" t="s">
        <v>26</v>
      </c>
      <c r="C1412" s="19" t="str">
        <f t="shared" si="22"/>
        <v>Cáceres-hasta-Córdoba</v>
      </c>
      <c r="D1412">
        <v>322</v>
      </c>
      <c r="E1412" t="str">
        <f>VLOOKUP(A1412,Municipios!$B$2:$B$223,1,FALSE)</f>
        <v>Cáceres</v>
      </c>
    </row>
    <row r="1413" spans="1:5" x14ac:dyDescent="0.2">
      <c r="A1413" t="s">
        <v>1927</v>
      </c>
      <c r="B1413" t="s">
        <v>97</v>
      </c>
      <c r="C1413" s="19" t="str">
        <f t="shared" si="22"/>
        <v>Cáceres-hasta-Coruña (A)</v>
      </c>
      <c r="D1413">
        <v>669</v>
      </c>
      <c r="E1413" t="str">
        <f>VLOOKUP(A1413,Municipios!$B$2:$B$223,1,FALSE)</f>
        <v>Cáceres</v>
      </c>
    </row>
    <row r="1414" spans="1:5" x14ac:dyDescent="0.2">
      <c r="A1414" t="s">
        <v>1927</v>
      </c>
      <c r="B1414" t="s">
        <v>98</v>
      </c>
      <c r="C1414" s="19" t="str">
        <f t="shared" si="22"/>
        <v>Cáceres-hasta-Cuenca</v>
      </c>
      <c r="D1414">
        <v>441</v>
      </c>
      <c r="E1414" t="str">
        <f>VLOOKUP(A1414,Municipios!$B$2:$B$223,1,FALSE)</f>
        <v>Cáceres</v>
      </c>
    </row>
    <row r="1415" spans="1:5" x14ac:dyDescent="0.2">
      <c r="A1415" t="s">
        <v>1927</v>
      </c>
      <c r="B1415" t="s">
        <v>207</v>
      </c>
      <c r="C1415" s="19" t="str">
        <f t="shared" si="22"/>
        <v>Cáceres-hasta-Girona</v>
      </c>
      <c r="D1415">
        <v>1001</v>
      </c>
      <c r="E1415" t="str">
        <f>VLOOKUP(A1415,Municipios!$B$2:$B$223,1,FALSE)</f>
        <v>Cáceres</v>
      </c>
    </row>
    <row r="1416" spans="1:5" x14ac:dyDescent="0.2">
      <c r="A1416" t="s">
        <v>1927</v>
      </c>
      <c r="B1416" t="s">
        <v>630</v>
      </c>
      <c r="C1416" s="19" t="str">
        <f t="shared" si="22"/>
        <v>Cáceres-hasta-Granada</v>
      </c>
      <c r="D1416">
        <v>553</v>
      </c>
      <c r="E1416" t="str">
        <f>VLOOKUP(A1416,Municipios!$B$2:$B$223,1,FALSE)</f>
        <v>Cáceres</v>
      </c>
    </row>
    <row r="1417" spans="1:5" x14ac:dyDescent="0.2">
      <c r="A1417" t="s">
        <v>1927</v>
      </c>
      <c r="B1417" t="s">
        <v>208</v>
      </c>
      <c r="C1417" s="19" t="str">
        <f t="shared" si="22"/>
        <v>Cáceres-hasta-Guadalajara</v>
      </c>
      <c r="D1417">
        <v>358</v>
      </c>
      <c r="E1417" t="str">
        <f>VLOOKUP(A1417,Municipios!$B$2:$B$223,1,FALSE)</f>
        <v>Cáceres</v>
      </c>
    </row>
    <row r="1418" spans="1:5" x14ac:dyDescent="0.2">
      <c r="A1418" t="s">
        <v>1927</v>
      </c>
      <c r="B1418" t="s">
        <v>487</v>
      </c>
      <c r="C1418" s="19" t="str">
        <f t="shared" si="22"/>
        <v>Cáceres-hasta-Madrid</v>
      </c>
      <c r="D1418">
        <v>297</v>
      </c>
      <c r="E1418" t="str">
        <f>VLOOKUP(A1418,Municipios!$B$2:$B$223,1,FALSE)</f>
        <v>Cáceres</v>
      </c>
    </row>
    <row r="1419" spans="1:5" x14ac:dyDescent="0.2">
      <c r="A1419" t="s">
        <v>1927</v>
      </c>
      <c r="B1419" t="s">
        <v>497</v>
      </c>
      <c r="C1419" s="19" t="str">
        <f t="shared" si="22"/>
        <v>Cáceres-hasta-Huesca</v>
      </c>
      <c r="D1419">
        <v>689</v>
      </c>
      <c r="E1419" t="str">
        <f>VLOOKUP(A1419,Municipios!$B$2:$B$223,1,FALSE)</f>
        <v>Cáceres</v>
      </c>
    </row>
    <row r="1420" spans="1:5" x14ac:dyDescent="0.2">
      <c r="A1420" t="s">
        <v>1927</v>
      </c>
      <c r="B1420" t="s">
        <v>495</v>
      </c>
      <c r="C1420" s="19" t="str">
        <f t="shared" si="22"/>
        <v>Cáceres-hasta-Pontevedra</v>
      </c>
      <c r="D1420">
        <v>658</v>
      </c>
      <c r="E1420" t="str">
        <f>VLOOKUP(A1420,Municipios!$B$2:$B$223,1,FALSE)</f>
        <v>Cáceres</v>
      </c>
    </row>
    <row r="1421" spans="1:5" x14ac:dyDescent="0.2">
      <c r="A1421" t="s">
        <v>1927</v>
      </c>
      <c r="B1421" t="s">
        <v>210</v>
      </c>
      <c r="C1421" s="19" t="str">
        <f t="shared" si="22"/>
        <v>Cáceres-hasta-León</v>
      </c>
      <c r="D1421">
        <v>413</v>
      </c>
      <c r="E1421" t="str">
        <f>VLOOKUP(A1421,Municipios!$B$2:$B$223,1,FALSE)</f>
        <v>Cáceres</v>
      </c>
    </row>
    <row r="1422" spans="1:5" x14ac:dyDescent="0.2">
      <c r="A1422" t="s">
        <v>1927</v>
      </c>
      <c r="B1422" t="s">
        <v>390</v>
      </c>
      <c r="C1422" s="19" t="str">
        <f t="shared" si="22"/>
        <v>Cáceres-hasta-Logroño</v>
      </c>
      <c r="D1422">
        <v>479</v>
      </c>
      <c r="E1422" t="str">
        <f>VLOOKUP(A1422,Municipios!$B$2:$B$223,1,FALSE)</f>
        <v>Cáceres</v>
      </c>
    </row>
    <row r="1423" spans="1:5" x14ac:dyDescent="0.2">
      <c r="A1423" t="s">
        <v>1927</v>
      </c>
      <c r="B1423" t="s">
        <v>211</v>
      </c>
      <c r="C1423" s="19" t="str">
        <f t="shared" si="22"/>
        <v>Cáceres-hasta-Lleida</v>
      </c>
      <c r="D1423">
        <v>779</v>
      </c>
      <c r="E1423" t="str">
        <f>VLOOKUP(A1423,Municipios!$B$2:$B$223,1,FALSE)</f>
        <v>Cáceres</v>
      </c>
    </row>
    <row r="1424" spans="1:5" x14ac:dyDescent="0.2">
      <c r="A1424" t="s">
        <v>1927</v>
      </c>
      <c r="B1424" t="s">
        <v>489</v>
      </c>
      <c r="C1424" s="19" t="str">
        <f t="shared" si="22"/>
        <v>Cáceres-hasta-Málaga</v>
      </c>
      <c r="D1424">
        <v>461</v>
      </c>
      <c r="E1424" t="str">
        <f>VLOOKUP(A1424,Municipios!$B$2:$B$223,1,FALSE)</f>
        <v>Cáceres</v>
      </c>
    </row>
    <row r="1425" spans="1:5" x14ac:dyDescent="0.2">
      <c r="A1425" t="s">
        <v>1927</v>
      </c>
      <c r="B1425" t="s">
        <v>490</v>
      </c>
      <c r="C1425" s="19" t="str">
        <f t="shared" si="22"/>
        <v>Cáceres-hasta-Murcia</v>
      </c>
      <c r="D1425">
        <v>655</v>
      </c>
      <c r="E1425" t="str">
        <f>VLOOKUP(A1425,Municipios!$B$2:$B$223,1,FALSE)</f>
        <v>Cáceres</v>
      </c>
    </row>
    <row r="1426" spans="1:5" x14ac:dyDescent="0.2">
      <c r="A1426" t="s">
        <v>1927</v>
      </c>
      <c r="B1426" t="s">
        <v>492</v>
      </c>
      <c r="C1426" s="19" t="str">
        <f t="shared" si="22"/>
        <v>Cáceres-hasta-Ourense</v>
      </c>
      <c r="D1426">
        <v>570</v>
      </c>
      <c r="E1426" t="str">
        <f>VLOOKUP(A1426,Municipios!$B$2:$B$223,1,FALSE)</f>
        <v>Cáceres</v>
      </c>
    </row>
    <row r="1427" spans="1:5" x14ac:dyDescent="0.2">
      <c r="A1427" t="s">
        <v>1927</v>
      </c>
      <c r="B1427" t="s">
        <v>493</v>
      </c>
      <c r="C1427" s="19" t="str">
        <f t="shared" si="22"/>
        <v>Cáceres-hasta-Oviedo</v>
      </c>
      <c r="D1427">
        <v>532</v>
      </c>
      <c r="E1427" t="str">
        <f>VLOOKUP(A1427,Municipios!$B$2:$B$223,1,FALSE)</f>
        <v>Cáceres</v>
      </c>
    </row>
    <row r="1428" spans="1:5" x14ac:dyDescent="0.2">
      <c r="A1428" t="s">
        <v>1927</v>
      </c>
      <c r="B1428" t="s">
        <v>494</v>
      </c>
      <c r="C1428" s="19" t="str">
        <f t="shared" si="22"/>
        <v>Cáceres-hasta-Palencia</v>
      </c>
      <c r="D1428">
        <v>375</v>
      </c>
      <c r="E1428" t="str">
        <f>VLOOKUP(A1428,Municipios!$B$2:$B$223,1,FALSE)</f>
        <v>Cáceres</v>
      </c>
    </row>
    <row r="1429" spans="1:5" x14ac:dyDescent="0.2">
      <c r="A1429" t="s">
        <v>1927</v>
      </c>
      <c r="B1429" t="s">
        <v>491</v>
      </c>
      <c r="C1429" s="19" t="str">
        <f t="shared" si="22"/>
        <v>Cáceres-hasta-Pamplona/Iruña</v>
      </c>
      <c r="D1429">
        <v>652</v>
      </c>
      <c r="E1429" t="str">
        <f>VLOOKUP(A1429,Municipios!$B$2:$B$223,1,FALSE)</f>
        <v>Cáceres</v>
      </c>
    </row>
    <row r="1430" spans="1:5" x14ac:dyDescent="0.2">
      <c r="A1430" t="s">
        <v>1927</v>
      </c>
      <c r="B1430" t="s">
        <v>1800</v>
      </c>
      <c r="C1430" s="19" t="str">
        <f t="shared" si="22"/>
        <v>Cáceres-hasta-Huelva</v>
      </c>
      <c r="D1430">
        <v>346</v>
      </c>
      <c r="E1430" t="str">
        <f>VLOOKUP(A1430,Municipios!$B$2:$B$223,1,FALSE)</f>
        <v>Cáceres</v>
      </c>
    </row>
    <row r="1431" spans="1:5" x14ac:dyDescent="0.2">
      <c r="A1431" t="s">
        <v>497</v>
      </c>
      <c r="B1431" t="s">
        <v>1741</v>
      </c>
      <c r="C1431" s="19" t="str">
        <f t="shared" si="22"/>
        <v>Huesca-hasta-Albacete</v>
      </c>
      <c r="D1431">
        <v>477</v>
      </c>
      <c r="E1431" t="str">
        <f>VLOOKUP(A1431,Municipios!$B$2:$B$223,1,FALSE)</f>
        <v>Huesca</v>
      </c>
    </row>
    <row r="1432" spans="1:5" x14ac:dyDescent="0.2">
      <c r="A1432" t="s">
        <v>491</v>
      </c>
      <c r="B1432" t="s">
        <v>1741</v>
      </c>
      <c r="C1432" s="19" t="str">
        <f t="shared" si="22"/>
        <v>Pamplona/Iruña-hasta-Albacete</v>
      </c>
      <c r="D1432">
        <v>578</v>
      </c>
      <c r="E1432" t="str">
        <f>VLOOKUP(A1432,Municipios!$B$2:$B$223,1,FALSE)</f>
        <v>Pamplona/Iruña</v>
      </c>
    </row>
    <row r="1433" spans="1:5" x14ac:dyDescent="0.2">
      <c r="A1433" t="s">
        <v>494</v>
      </c>
      <c r="B1433" t="s">
        <v>1741</v>
      </c>
      <c r="C1433" s="19" t="str">
        <f t="shared" si="22"/>
        <v>Palencia-hasta-Albacete</v>
      </c>
      <c r="D1433">
        <v>525</v>
      </c>
      <c r="E1433" t="str">
        <f>VLOOKUP(A1433,Municipios!$B$2:$B$223,1,FALSE)</f>
        <v>Palencia</v>
      </c>
    </row>
    <row r="1434" spans="1:5" x14ac:dyDescent="0.2">
      <c r="A1434" t="s">
        <v>493</v>
      </c>
      <c r="B1434" t="s">
        <v>1741</v>
      </c>
      <c r="C1434" s="19" t="str">
        <f t="shared" si="22"/>
        <v>Oviedo-hasta-Albacete</v>
      </c>
      <c r="D1434">
        <v>698</v>
      </c>
      <c r="E1434" t="str">
        <f>VLOOKUP(A1434,Municipios!$B$2:$B$223,1,FALSE)</f>
        <v>Oviedo</v>
      </c>
    </row>
    <row r="1435" spans="1:5" x14ac:dyDescent="0.2">
      <c r="A1435" t="s">
        <v>1743</v>
      </c>
      <c r="B1435" t="s">
        <v>1741</v>
      </c>
      <c r="C1435" s="19" t="str">
        <f t="shared" si="22"/>
        <v>Almería-hasta-Albacete</v>
      </c>
      <c r="D1435">
        <v>356</v>
      </c>
      <c r="E1435" t="str">
        <f>VLOOKUP(A1435,Municipios!$B$2:$B$223,1,FALSE)</f>
        <v>Almería</v>
      </c>
    </row>
    <row r="1436" spans="1:5" x14ac:dyDescent="0.2">
      <c r="A1436" t="s">
        <v>492</v>
      </c>
      <c r="B1436" t="s">
        <v>1741</v>
      </c>
      <c r="C1436" s="19" t="str">
        <f t="shared" si="22"/>
        <v>Ourense-hasta-Albacete</v>
      </c>
      <c r="D1436">
        <v>756</v>
      </c>
      <c r="E1436" t="str">
        <f>VLOOKUP(A1436,Municipios!$B$2:$B$223,1,FALSE)</f>
        <v>Ourense</v>
      </c>
    </row>
    <row r="1437" spans="1:5" x14ac:dyDescent="0.2">
      <c r="A1437" t="s">
        <v>1493</v>
      </c>
      <c r="B1437" t="s">
        <v>1741</v>
      </c>
      <c r="C1437" s="19" t="str">
        <f t="shared" si="22"/>
        <v>Cádiz-hasta-Albacete</v>
      </c>
      <c r="D1437">
        <v>600</v>
      </c>
      <c r="E1437" t="str">
        <f>VLOOKUP(A1437,Municipios!$B$2:$B$223,1,FALSE)</f>
        <v>Cádiz</v>
      </c>
    </row>
    <row r="1438" spans="1:5" x14ac:dyDescent="0.2">
      <c r="A1438" t="s">
        <v>489</v>
      </c>
      <c r="B1438" t="s">
        <v>1741</v>
      </c>
      <c r="C1438" s="19" t="str">
        <f t="shared" si="22"/>
        <v>Málaga-hasta-Albacete</v>
      </c>
      <c r="D1438">
        <v>508</v>
      </c>
      <c r="E1438" t="str">
        <f>VLOOKUP(A1438,Municipios!$B$2:$B$223,1,FALSE)</f>
        <v>Málaga</v>
      </c>
    </row>
    <row r="1439" spans="1:5" x14ac:dyDescent="0.2">
      <c r="A1439" t="s">
        <v>211</v>
      </c>
      <c r="B1439" t="s">
        <v>1741</v>
      </c>
      <c r="C1439" s="19" t="str">
        <f t="shared" si="22"/>
        <v>Lleida-hasta-Albacete</v>
      </c>
      <c r="D1439">
        <v>640</v>
      </c>
      <c r="E1439" t="str">
        <f>VLOOKUP(A1439,Municipios!$B$2:$B$223,1,FALSE)</f>
        <v>Lleida</v>
      </c>
    </row>
    <row r="1440" spans="1:5" x14ac:dyDescent="0.2">
      <c r="A1440" t="s">
        <v>486</v>
      </c>
      <c r="B1440" t="s">
        <v>1741</v>
      </c>
      <c r="C1440" s="19" t="str">
        <f t="shared" si="22"/>
        <v>Lugo-hasta-Albacete</v>
      </c>
      <c r="D1440">
        <v>750</v>
      </c>
      <c r="E1440" t="str">
        <f>VLOOKUP(A1440,Municipios!$B$2:$B$223,1,FALSE)</f>
        <v>Lugo</v>
      </c>
    </row>
    <row r="1441" spans="1:5" x14ac:dyDescent="0.2">
      <c r="A1441" t="s">
        <v>390</v>
      </c>
      <c r="B1441" t="s">
        <v>1741</v>
      </c>
      <c r="C1441" s="19" t="str">
        <f t="shared" si="22"/>
        <v>Logroño-hasta-Albacete</v>
      </c>
      <c r="D1441">
        <v>608</v>
      </c>
      <c r="E1441" t="str">
        <f>VLOOKUP(A1441,Municipios!$B$2:$B$223,1,FALSE)</f>
        <v>Logroño</v>
      </c>
    </row>
    <row r="1442" spans="1:5" x14ac:dyDescent="0.2">
      <c r="A1442" t="s">
        <v>495</v>
      </c>
      <c r="B1442" t="s">
        <v>1741</v>
      </c>
      <c r="C1442" s="19" t="str">
        <f t="shared" si="22"/>
        <v>Pontevedra-hasta-Albacete</v>
      </c>
      <c r="D1442">
        <v>862</v>
      </c>
      <c r="E1442" t="str">
        <f>VLOOKUP(A1442,Municipios!$B$2:$B$223,1,FALSE)</f>
        <v>Pontevedra</v>
      </c>
    </row>
    <row r="1443" spans="1:5" x14ac:dyDescent="0.2">
      <c r="A1443" t="s">
        <v>500</v>
      </c>
      <c r="B1443" t="s">
        <v>1741</v>
      </c>
      <c r="C1443" s="19" t="str">
        <f t="shared" si="22"/>
        <v>Jaén-hasta-Albacete</v>
      </c>
      <c r="D1443">
        <v>285</v>
      </c>
      <c r="E1443" t="str">
        <f>VLOOKUP(A1443,Municipios!$B$2:$B$223,1,FALSE)</f>
        <v>Jaén</v>
      </c>
    </row>
    <row r="1444" spans="1:5" x14ac:dyDescent="0.2">
      <c r="A1444" t="s">
        <v>490</v>
      </c>
      <c r="B1444" t="s">
        <v>1741</v>
      </c>
      <c r="C1444" s="19" t="str">
        <f t="shared" si="22"/>
        <v>Murcia-hasta-Albacete</v>
      </c>
      <c r="D1444">
        <v>145</v>
      </c>
      <c r="E1444" t="str">
        <f>VLOOKUP(A1444,Municipios!$B$2:$B$223,1,FALSE)</f>
        <v>Murcia</v>
      </c>
    </row>
    <row r="1445" spans="1:5" x14ac:dyDescent="0.2">
      <c r="A1445" t="s">
        <v>1742</v>
      </c>
      <c r="B1445" t="s">
        <v>1741</v>
      </c>
      <c r="C1445" s="19" t="str">
        <f t="shared" si="22"/>
        <v>Alicante/Alacant-hasta-Albacete</v>
      </c>
      <c r="D1445">
        <v>170</v>
      </c>
      <c r="E1445" t="str">
        <f>VLOOKUP(A1445,Municipios!$B$2:$B$223,1,FALSE)</f>
        <v>Alicante/Alacant</v>
      </c>
    </row>
    <row r="1446" spans="1:5" x14ac:dyDescent="0.2">
      <c r="A1446" t="s">
        <v>1800</v>
      </c>
      <c r="B1446" t="s">
        <v>1741</v>
      </c>
      <c r="C1446" s="19" t="str">
        <f t="shared" si="22"/>
        <v>Huelva-hasta-Albacete</v>
      </c>
      <c r="D1446">
        <v>578</v>
      </c>
      <c r="E1446" t="str">
        <f>VLOOKUP(A1446,Municipios!$B$2:$B$223,1,FALSE)</f>
        <v>Huelva</v>
      </c>
    </row>
    <row r="1447" spans="1:5" x14ac:dyDescent="0.2">
      <c r="A1447" t="s">
        <v>208</v>
      </c>
      <c r="B1447" t="s">
        <v>1741</v>
      </c>
      <c r="C1447" s="19" t="str">
        <f t="shared" si="22"/>
        <v>Guadalajara-hasta-Albacete</v>
      </c>
      <c r="D1447">
        <v>299</v>
      </c>
      <c r="E1447" t="str">
        <f>VLOOKUP(A1447,Municipios!$B$2:$B$223,1,FALSE)</f>
        <v>Guadalajara</v>
      </c>
    </row>
    <row r="1448" spans="1:5" x14ac:dyDescent="0.2">
      <c r="A1448" t="s">
        <v>630</v>
      </c>
      <c r="B1448" t="s">
        <v>1741</v>
      </c>
      <c r="C1448" s="19" t="str">
        <f t="shared" si="22"/>
        <v>Granada-hasta-Albacete</v>
      </c>
      <c r="D1448">
        <v>383</v>
      </c>
      <c r="E1448" t="str">
        <f>VLOOKUP(A1448,Municipios!$B$2:$B$223,1,FALSE)</f>
        <v>Granada</v>
      </c>
    </row>
    <row r="1449" spans="1:5" x14ac:dyDescent="0.2">
      <c r="A1449" t="s">
        <v>207</v>
      </c>
      <c r="B1449" t="s">
        <v>1741</v>
      </c>
      <c r="C1449" s="19" t="str">
        <f t="shared" si="22"/>
        <v>Girona-hasta-Albacete</v>
      </c>
      <c r="D1449">
        <v>630</v>
      </c>
      <c r="E1449" t="str">
        <f>VLOOKUP(A1449,Municipios!$B$2:$B$223,1,FALSE)</f>
        <v>Girona</v>
      </c>
    </row>
    <row r="1450" spans="1:5" x14ac:dyDescent="0.2">
      <c r="A1450" t="s">
        <v>98</v>
      </c>
      <c r="B1450" t="s">
        <v>1741</v>
      </c>
      <c r="C1450" s="19" t="str">
        <f t="shared" si="22"/>
        <v>Cuenca-hasta-Albacete</v>
      </c>
      <c r="D1450">
        <v>140</v>
      </c>
      <c r="E1450" t="str">
        <f>VLOOKUP(A1450,Municipios!$B$2:$B$223,1,FALSE)</f>
        <v>Cuenca</v>
      </c>
    </row>
    <row r="1451" spans="1:5" x14ac:dyDescent="0.2">
      <c r="A1451" t="s">
        <v>97</v>
      </c>
      <c r="B1451" t="s">
        <v>1741</v>
      </c>
      <c r="C1451" s="19" t="str">
        <f t="shared" si="22"/>
        <v>Coruña (A)-hasta-Albacete</v>
      </c>
      <c r="D1451">
        <v>856</v>
      </c>
      <c r="E1451" t="str">
        <f>VLOOKUP(A1451,Municipios!$B$2:$B$223,1,FALSE)</f>
        <v>Coruña (A)</v>
      </c>
    </row>
    <row r="1452" spans="1:5" x14ac:dyDescent="0.2">
      <c r="A1452" t="s">
        <v>26</v>
      </c>
      <c r="B1452" t="s">
        <v>1741</v>
      </c>
      <c r="C1452" s="19" t="str">
        <f t="shared" si="22"/>
        <v>Córdoba-hasta-Albacete</v>
      </c>
      <c r="D1452">
        <v>349</v>
      </c>
      <c r="E1452" t="str">
        <f>VLOOKUP(A1452,Municipios!$B$2:$B$223,1,FALSE)</f>
        <v>Córdoba</v>
      </c>
    </row>
    <row r="1453" spans="1:5" x14ac:dyDescent="0.2">
      <c r="A1453" t="s">
        <v>25</v>
      </c>
      <c r="B1453" t="s">
        <v>1741</v>
      </c>
      <c r="C1453" s="19" t="str">
        <f t="shared" si="22"/>
        <v>Ciudad Real-hasta-Albacete</v>
      </c>
      <c r="D1453">
        <v>205</v>
      </c>
      <c r="E1453" t="str">
        <f>VLOOKUP(A1453,Municipios!$B$2:$B$223,1,FALSE)</f>
        <v>Ciudad Real</v>
      </c>
    </row>
    <row r="1454" spans="1:5" ht="25.5" x14ac:dyDescent="0.2">
      <c r="A1454" t="s">
        <v>1544</v>
      </c>
      <c r="B1454" t="s">
        <v>1741</v>
      </c>
      <c r="C1454" s="19" t="str">
        <f t="shared" si="22"/>
        <v>Castellón de la Plana/Castelló de la Plana-hasta-Albacete</v>
      </c>
      <c r="D1454">
        <v>264</v>
      </c>
      <c r="E1454" t="str">
        <f>VLOOKUP(A1454,Municipios!$B$2:$B$223,1,FALSE)</f>
        <v>Castellón de la Plana/Castelló de la Plana</v>
      </c>
    </row>
    <row r="1455" spans="1:5" x14ac:dyDescent="0.2">
      <c r="A1455" t="s">
        <v>210</v>
      </c>
      <c r="B1455" t="s">
        <v>1741</v>
      </c>
      <c r="C1455" s="19" t="str">
        <f t="shared" si="22"/>
        <v>León-hasta-Albacete</v>
      </c>
      <c r="D1455">
        <v>607</v>
      </c>
      <c r="E1455" t="str">
        <f>VLOOKUP(A1455,Municipios!$B$2:$B$223,1,FALSE)</f>
        <v>León</v>
      </c>
    </row>
    <row r="1456" spans="1:5" x14ac:dyDescent="0.2">
      <c r="A1456" t="s">
        <v>209</v>
      </c>
      <c r="B1456" t="s">
        <v>1741</v>
      </c>
      <c r="C1456" s="19" t="str">
        <f t="shared" si="22"/>
        <v>Burgos-hasta-Albacete</v>
      </c>
      <c r="D1456">
        <v>473</v>
      </c>
      <c r="E1456" t="str">
        <f>VLOOKUP(A1456,Municipios!$B$2:$B$223,1,FALSE)</f>
        <v>Burgos</v>
      </c>
    </row>
    <row r="1457" spans="1:5" x14ac:dyDescent="0.2">
      <c r="A1457" t="s">
        <v>487</v>
      </c>
      <c r="B1457" t="s">
        <v>1741</v>
      </c>
      <c r="C1457" s="19" t="str">
        <f t="shared" si="22"/>
        <v>Madrid-hasta-Albacete</v>
      </c>
      <c r="D1457">
        <v>247</v>
      </c>
      <c r="E1457" t="str">
        <f>VLOOKUP(A1457,Municipios!$B$2:$B$223,1,FALSE)</f>
        <v>Madrid</v>
      </c>
    </row>
    <row r="1458" spans="1:5" x14ac:dyDescent="0.2">
      <c r="A1458" t="s">
        <v>1927</v>
      </c>
      <c r="B1458" t="s">
        <v>1741</v>
      </c>
      <c r="C1458" s="19" t="str">
        <f t="shared" si="22"/>
        <v>Cáceres-hasta-Albacete</v>
      </c>
      <c r="D1458">
        <v>509</v>
      </c>
      <c r="E1458" t="str">
        <f>VLOOKUP(A1458,Municipios!$B$2:$B$223,1,FALSE)</f>
        <v>Cáceres</v>
      </c>
    </row>
    <row r="1459" spans="1:5" x14ac:dyDescent="0.2">
      <c r="A1459" t="s">
        <v>496</v>
      </c>
      <c r="B1459" t="s">
        <v>1741</v>
      </c>
      <c r="C1459" s="19" t="str">
        <f t="shared" si="22"/>
        <v>Salamanca-hasta-Albacete</v>
      </c>
      <c r="D1459">
        <v>469</v>
      </c>
      <c r="E1459" t="str">
        <f>VLOOKUP(A1459,Municipios!$B$2:$B$223,1,FALSE)</f>
        <v>Salamanca</v>
      </c>
    </row>
    <row r="1460" spans="1:5" x14ac:dyDescent="0.2">
      <c r="A1460" t="s">
        <v>529</v>
      </c>
      <c r="B1460" t="s">
        <v>1741</v>
      </c>
      <c r="C1460" s="19" t="str">
        <f t="shared" si="22"/>
        <v>Bilbao-hasta-Albacete</v>
      </c>
      <c r="D1460">
        <v>618</v>
      </c>
      <c r="E1460" t="str">
        <f>VLOOKUP(A1460,Municipios!$B$2:$B$223,1,FALSE)</f>
        <v>Bilbao</v>
      </c>
    </row>
    <row r="1461" spans="1:5" x14ac:dyDescent="0.2">
      <c r="A1461" t="s">
        <v>1882</v>
      </c>
      <c r="B1461" t="s">
        <v>1741</v>
      </c>
      <c r="C1461" s="19" t="str">
        <f t="shared" si="22"/>
        <v>Barcelona-hasta-Albacete</v>
      </c>
      <c r="D1461">
        <v>548</v>
      </c>
      <c r="E1461" t="str">
        <f>VLOOKUP(A1461,Municipios!$B$2:$B$223,1,FALSE)</f>
        <v>Barcelona</v>
      </c>
    </row>
    <row r="1462" spans="1:5" x14ac:dyDescent="0.2">
      <c r="A1462" t="s">
        <v>1745</v>
      </c>
      <c r="B1462" t="s">
        <v>1741</v>
      </c>
      <c r="C1462" s="19" t="str">
        <f t="shared" si="22"/>
        <v>Badajoz-hasta-Albacete</v>
      </c>
      <c r="D1462">
        <v>514</v>
      </c>
      <c r="E1462" t="str">
        <f>VLOOKUP(A1462,Municipios!$B$2:$B$223,1,FALSE)</f>
        <v>Badajoz</v>
      </c>
    </row>
    <row r="1463" spans="1:5" x14ac:dyDescent="0.2">
      <c r="A1463" t="s">
        <v>531</v>
      </c>
      <c r="B1463" t="s">
        <v>1741</v>
      </c>
      <c r="C1463" s="19" t="str">
        <f t="shared" si="22"/>
        <v>Zaragoza-hasta-Albacete</v>
      </c>
      <c r="D1463">
        <v>403</v>
      </c>
      <c r="E1463" t="str">
        <f>VLOOKUP(A1463,Municipios!$B$2:$B$223,1,FALSE)</f>
        <v>Zaragoza</v>
      </c>
    </row>
    <row r="1464" spans="1:5" x14ac:dyDescent="0.2">
      <c r="A1464" t="s">
        <v>530</v>
      </c>
      <c r="B1464" t="s">
        <v>1741</v>
      </c>
      <c r="C1464" s="19" t="str">
        <f t="shared" si="22"/>
        <v>Zamora-hasta-Albacete</v>
      </c>
      <c r="D1464">
        <v>513</v>
      </c>
      <c r="E1464" t="str">
        <f>VLOOKUP(A1464,Municipios!$B$2:$B$223,1,FALSE)</f>
        <v>Zamora</v>
      </c>
    </row>
    <row r="1465" spans="1:5" x14ac:dyDescent="0.2">
      <c r="A1465" t="s">
        <v>1740</v>
      </c>
      <c r="B1465" t="s">
        <v>1741</v>
      </c>
      <c r="C1465" s="19" t="str">
        <f t="shared" si="22"/>
        <v>Vitoria-Gasteiz-hasta-Albacete</v>
      </c>
      <c r="D1465">
        <v>581</v>
      </c>
      <c r="E1465" t="str">
        <f>VLOOKUP(A1465,Municipios!$B$2:$B$223,1,FALSE)</f>
        <v>Vitoria-Gasteiz</v>
      </c>
    </row>
    <row r="1466" spans="1:5" x14ac:dyDescent="0.2">
      <c r="A1466" t="s">
        <v>528</v>
      </c>
      <c r="B1466" t="s">
        <v>1741</v>
      </c>
      <c r="C1466" s="19" t="str">
        <f t="shared" si="22"/>
        <v>Valladolid-hasta-Albacete</v>
      </c>
      <c r="D1466">
        <v>477</v>
      </c>
      <c r="E1466" t="str">
        <f>VLOOKUP(A1466,Municipios!$B$2:$B$223,1,FALSE)</f>
        <v>Valladolid</v>
      </c>
    </row>
    <row r="1467" spans="1:5" x14ac:dyDescent="0.2">
      <c r="A1467" t="s">
        <v>499</v>
      </c>
      <c r="B1467" t="s">
        <v>1741</v>
      </c>
      <c r="C1467" s="19" t="str">
        <f t="shared" si="22"/>
        <v>Segovia-hasta-Albacete</v>
      </c>
      <c r="D1467">
        <v>356</v>
      </c>
      <c r="E1467" t="str">
        <f>VLOOKUP(A1467,Municipios!$B$2:$B$223,1,FALSE)</f>
        <v>Segovia</v>
      </c>
    </row>
    <row r="1468" spans="1:5" x14ac:dyDescent="0.2">
      <c r="A1468" t="s">
        <v>527</v>
      </c>
      <c r="B1468" t="s">
        <v>1741</v>
      </c>
      <c r="C1468" s="19" t="str">
        <f t="shared" si="22"/>
        <v>Valencia-hasta-Albacete</v>
      </c>
      <c r="D1468">
        <v>197</v>
      </c>
      <c r="E1468" t="str">
        <f>VLOOKUP(A1468,Municipios!$B$2:$B$223,1,FALSE)</f>
        <v>Valencia</v>
      </c>
    </row>
    <row r="1469" spans="1:5" x14ac:dyDescent="0.2">
      <c r="A1469" t="s">
        <v>498</v>
      </c>
      <c r="B1469" t="s">
        <v>1741</v>
      </c>
      <c r="C1469" s="19" t="str">
        <f t="shared" si="22"/>
        <v>Santander-hasta-Albacete</v>
      </c>
      <c r="D1469">
        <v>640</v>
      </c>
      <c r="E1469" t="str">
        <f>VLOOKUP(A1469,Municipios!$B$2:$B$223,1,FALSE)</f>
        <v>Santander</v>
      </c>
    </row>
    <row r="1470" spans="1:5" x14ac:dyDescent="0.2">
      <c r="A1470" t="s">
        <v>501</v>
      </c>
      <c r="B1470" t="s">
        <v>1741</v>
      </c>
      <c r="C1470" s="19" t="str">
        <f t="shared" si="22"/>
        <v>Sevilla-hasta-Albacete</v>
      </c>
      <c r="D1470">
        <v>487</v>
      </c>
      <c r="E1470" t="str">
        <f>VLOOKUP(A1470,Municipios!$B$2:$B$223,1,FALSE)</f>
        <v>Sevilla</v>
      </c>
    </row>
    <row r="1471" spans="1:5" x14ac:dyDescent="0.2">
      <c r="A1471" t="s">
        <v>502</v>
      </c>
      <c r="B1471" t="s">
        <v>1741</v>
      </c>
      <c r="C1471" s="19" t="str">
        <f t="shared" ref="C1471:C1534" si="23">CONCATENATE(A1471,"-hasta-",B1471)</f>
        <v>Soria-hasta-Albacete</v>
      </c>
      <c r="D1471">
        <v>410</v>
      </c>
      <c r="E1471" t="str">
        <f>VLOOKUP(A1471,Municipios!$B$2:$B$223,1,FALSE)</f>
        <v>Soria</v>
      </c>
    </row>
    <row r="1472" spans="1:5" x14ac:dyDescent="0.2">
      <c r="A1472" t="s">
        <v>1744</v>
      </c>
      <c r="B1472" t="s">
        <v>1741</v>
      </c>
      <c r="C1472" s="19" t="str">
        <f t="shared" si="23"/>
        <v>Ávila-hasta-Albacete</v>
      </c>
      <c r="D1472">
        <v>376</v>
      </c>
      <c r="E1472" t="str">
        <f>VLOOKUP(A1472,Municipios!$B$2:$B$223,1,FALSE)</f>
        <v>Ávila</v>
      </c>
    </row>
    <row r="1473" spans="1:5" x14ac:dyDescent="0.2">
      <c r="A1473" t="s">
        <v>503</v>
      </c>
      <c r="B1473" t="s">
        <v>1741</v>
      </c>
      <c r="C1473" s="19" t="str">
        <f t="shared" si="23"/>
        <v>Tarragona-hasta-Albacete</v>
      </c>
      <c r="D1473">
        <v>451</v>
      </c>
      <c r="E1473" t="str">
        <f>VLOOKUP(A1473,Municipios!$B$2:$B$223,1,FALSE)</f>
        <v>Tarragona</v>
      </c>
    </row>
    <row r="1474" spans="1:5" x14ac:dyDescent="0.2">
      <c r="A1474" t="s">
        <v>504</v>
      </c>
      <c r="B1474" t="s">
        <v>1741</v>
      </c>
      <c r="C1474" s="19" t="str">
        <f t="shared" si="23"/>
        <v>Teruel-hasta-Albacete</v>
      </c>
      <c r="D1474">
        <v>239</v>
      </c>
      <c r="E1474" t="str">
        <f>VLOOKUP(A1474,Municipios!$B$2:$B$223,1,FALSE)</f>
        <v>Teruel</v>
      </c>
    </row>
    <row r="1475" spans="1:5" x14ac:dyDescent="0.2">
      <c r="A1475" t="s">
        <v>488</v>
      </c>
      <c r="B1475" t="s">
        <v>1741</v>
      </c>
      <c r="C1475" s="19" t="str">
        <f t="shared" si="23"/>
        <v>Toledo-hasta-Albacete</v>
      </c>
      <c r="D1475">
        <v>287</v>
      </c>
      <c r="E1475" t="str">
        <f>VLOOKUP(A1475,Municipios!$B$2:$B$223,1,FALSE)</f>
        <v>Toledo</v>
      </c>
    </row>
    <row r="1476" spans="1:5" x14ac:dyDescent="0.2">
      <c r="A1476" t="s">
        <v>1799</v>
      </c>
      <c r="B1476" t="s">
        <v>1741</v>
      </c>
      <c r="C1476" s="19" t="str">
        <f t="shared" si="23"/>
        <v>Donostia-San Sebastián-hasta-Albacete</v>
      </c>
      <c r="D1476">
        <v>668</v>
      </c>
      <c r="E1476" t="str">
        <f>VLOOKUP(A1476,Municipios!$B$2:$B$223,1,FALSE)</f>
        <v>Donostia-San Sebastián</v>
      </c>
    </row>
    <row r="1477" spans="1:5" x14ac:dyDescent="0.2">
      <c r="A1477" t="s">
        <v>493</v>
      </c>
      <c r="B1477" t="s">
        <v>1493</v>
      </c>
      <c r="C1477" s="19" t="str">
        <f t="shared" si="23"/>
        <v>Oviedo-hasta-Cádiz</v>
      </c>
      <c r="D1477">
        <v>906</v>
      </c>
      <c r="E1477" t="str">
        <f>VLOOKUP(A1477,Municipios!$B$2:$B$223,1,FALSE)</f>
        <v>Oviedo</v>
      </c>
    </row>
    <row r="1478" spans="1:5" x14ac:dyDescent="0.2">
      <c r="A1478" t="s">
        <v>531</v>
      </c>
      <c r="B1478" t="s">
        <v>1493</v>
      </c>
      <c r="C1478" s="19" t="str">
        <f t="shared" si="23"/>
        <v>Zaragoza-hasta-Cádiz</v>
      </c>
      <c r="D1478">
        <v>965</v>
      </c>
      <c r="E1478" t="str">
        <f>VLOOKUP(A1478,Municipios!$B$2:$B$223,1,FALSE)</f>
        <v>Zaragoza</v>
      </c>
    </row>
    <row r="1479" spans="1:5" x14ac:dyDescent="0.2">
      <c r="A1479" t="s">
        <v>499</v>
      </c>
      <c r="B1479" t="s">
        <v>1493</v>
      </c>
      <c r="C1479" s="19" t="str">
        <f t="shared" si="23"/>
        <v>Segovia-hasta-Cádiz</v>
      </c>
      <c r="D1479">
        <v>751</v>
      </c>
      <c r="E1479" t="str">
        <f>VLOOKUP(A1479,Municipios!$B$2:$B$223,1,FALSE)</f>
        <v>Segovia</v>
      </c>
    </row>
    <row r="1480" spans="1:5" x14ac:dyDescent="0.2">
      <c r="A1480" t="s">
        <v>494</v>
      </c>
      <c r="B1480" t="s">
        <v>1493</v>
      </c>
      <c r="C1480" s="19" t="str">
        <f t="shared" si="23"/>
        <v>Palencia-hasta-Cádiz</v>
      </c>
      <c r="D1480">
        <v>749</v>
      </c>
      <c r="E1480" t="str">
        <f>VLOOKUP(A1480,Municipios!$B$2:$B$223,1,FALSE)</f>
        <v>Palencia</v>
      </c>
    </row>
    <row r="1481" spans="1:5" x14ac:dyDescent="0.2">
      <c r="A1481" t="s">
        <v>491</v>
      </c>
      <c r="B1481" t="s">
        <v>1493</v>
      </c>
      <c r="C1481" s="19" t="str">
        <f t="shared" si="23"/>
        <v>Pamplona/Iruña-hasta-Cádiz</v>
      </c>
      <c r="D1481">
        <v>1088</v>
      </c>
      <c r="E1481" t="str">
        <f>VLOOKUP(A1481,Municipios!$B$2:$B$223,1,FALSE)</f>
        <v>Pamplona/Iruña</v>
      </c>
    </row>
    <row r="1482" spans="1:5" x14ac:dyDescent="0.2">
      <c r="A1482" t="s">
        <v>495</v>
      </c>
      <c r="B1482" t="s">
        <v>1493</v>
      </c>
      <c r="C1482" s="19" t="str">
        <f t="shared" si="23"/>
        <v>Pontevedra-hasta-Cádiz</v>
      </c>
      <c r="D1482">
        <v>1032</v>
      </c>
      <c r="E1482" t="str">
        <f>VLOOKUP(A1482,Municipios!$B$2:$B$223,1,FALSE)</f>
        <v>Pontevedra</v>
      </c>
    </row>
    <row r="1483" spans="1:5" x14ac:dyDescent="0.2">
      <c r="A1483" t="s">
        <v>496</v>
      </c>
      <c r="B1483" t="s">
        <v>1493</v>
      </c>
      <c r="C1483" s="19" t="str">
        <f t="shared" si="23"/>
        <v>Salamanca-hasta-Cádiz</v>
      </c>
      <c r="D1483">
        <v>586</v>
      </c>
      <c r="E1483" t="str">
        <f>VLOOKUP(A1483,Municipios!$B$2:$B$223,1,FALSE)</f>
        <v>Salamanca</v>
      </c>
    </row>
    <row r="1484" spans="1:5" x14ac:dyDescent="0.2">
      <c r="A1484" t="s">
        <v>1799</v>
      </c>
      <c r="B1484" t="s">
        <v>1493</v>
      </c>
      <c r="C1484" s="19" t="str">
        <f t="shared" si="23"/>
        <v>Donostia-San Sebastián-hasta-Cádiz</v>
      </c>
      <c r="D1484">
        <v>1115</v>
      </c>
      <c r="E1484" t="str">
        <f>VLOOKUP(A1484,Municipios!$B$2:$B$223,1,FALSE)</f>
        <v>Donostia-San Sebastián</v>
      </c>
    </row>
    <row r="1485" spans="1:5" x14ac:dyDescent="0.2">
      <c r="A1485" t="s">
        <v>498</v>
      </c>
      <c r="B1485" t="s">
        <v>1493</v>
      </c>
      <c r="C1485" s="19" t="str">
        <f t="shared" si="23"/>
        <v>Santander-hasta-Cádiz</v>
      </c>
      <c r="D1485">
        <v>1053</v>
      </c>
      <c r="E1485" t="str">
        <f>VLOOKUP(A1485,Municipios!$B$2:$B$223,1,FALSE)</f>
        <v>Santander</v>
      </c>
    </row>
    <row r="1486" spans="1:5" x14ac:dyDescent="0.2">
      <c r="A1486" t="s">
        <v>501</v>
      </c>
      <c r="B1486" t="s">
        <v>1493</v>
      </c>
      <c r="C1486" s="19" t="str">
        <f t="shared" si="23"/>
        <v>Sevilla-hasta-Cádiz</v>
      </c>
      <c r="D1486">
        <v>113</v>
      </c>
      <c r="E1486" t="str">
        <f>VLOOKUP(A1486,Municipios!$B$2:$B$223,1,FALSE)</f>
        <v>Sevilla</v>
      </c>
    </row>
    <row r="1487" spans="1:5" x14ac:dyDescent="0.2">
      <c r="A1487" t="s">
        <v>502</v>
      </c>
      <c r="B1487" t="s">
        <v>1493</v>
      </c>
      <c r="C1487" s="19" t="str">
        <f t="shared" si="23"/>
        <v>Soria-hasta-Cádiz</v>
      </c>
      <c r="D1487">
        <v>874</v>
      </c>
      <c r="E1487" t="str">
        <f>VLOOKUP(A1487,Municipios!$B$2:$B$223,1,FALSE)</f>
        <v>Soria</v>
      </c>
    </row>
    <row r="1488" spans="1:5" x14ac:dyDescent="0.2">
      <c r="A1488" t="s">
        <v>503</v>
      </c>
      <c r="B1488" t="s">
        <v>1493</v>
      </c>
      <c r="C1488" s="19" t="str">
        <f t="shared" si="23"/>
        <v>Tarragona-hasta-Cádiz</v>
      </c>
      <c r="D1488">
        <v>1060</v>
      </c>
      <c r="E1488" t="str">
        <f>VLOOKUP(A1488,Municipios!$B$2:$B$223,1,FALSE)</f>
        <v>Tarragona</v>
      </c>
    </row>
    <row r="1489" spans="1:5" x14ac:dyDescent="0.2">
      <c r="A1489" t="s">
        <v>504</v>
      </c>
      <c r="B1489" t="s">
        <v>1493</v>
      </c>
      <c r="C1489" s="19" t="str">
        <f t="shared" si="23"/>
        <v>Teruel-hasta-Cádiz</v>
      </c>
      <c r="D1489">
        <v>850</v>
      </c>
      <c r="E1489" t="str">
        <f>VLOOKUP(A1489,Municipios!$B$2:$B$223,1,FALSE)</f>
        <v>Teruel</v>
      </c>
    </row>
    <row r="1490" spans="1:5" x14ac:dyDescent="0.2">
      <c r="A1490" t="s">
        <v>528</v>
      </c>
      <c r="B1490" t="s">
        <v>1493</v>
      </c>
      <c r="C1490" s="19" t="str">
        <f t="shared" si="23"/>
        <v>Valladolid-hasta-Cádiz</v>
      </c>
      <c r="D1490">
        <v>707</v>
      </c>
      <c r="E1490" t="str">
        <f>VLOOKUP(A1490,Municipios!$B$2:$B$223,1,FALSE)</f>
        <v>Valladolid</v>
      </c>
    </row>
    <row r="1491" spans="1:5" x14ac:dyDescent="0.2">
      <c r="A1491" t="s">
        <v>527</v>
      </c>
      <c r="B1491" t="s">
        <v>1493</v>
      </c>
      <c r="C1491" s="19" t="str">
        <f t="shared" si="23"/>
        <v>Valencia-hasta-Cádiz</v>
      </c>
      <c r="D1491">
        <v>805</v>
      </c>
      <c r="E1491" t="str">
        <f>VLOOKUP(A1491,Municipios!$B$2:$B$223,1,FALSE)</f>
        <v>Valencia</v>
      </c>
    </row>
    <row r="1492" spans="1:5" x14ac:dyDescent="0.2">
      <c r="A1492" t="s">
        <v>530</v>
      </c>
      <c r="B1492" t="s">
        <v>1493</v>
      </c>
      <c r="C1492" s="19" t="str">
        <f t="shared" si="23"/>
        <v>Zamora-hasta-Cádiz</v>
      </c>
      <c r="D1492">
        <v>652</v>
      </c>
      <c r="E1492" t="str">
        <f>VLOOKUP(A1492,Municipios!$B$2:$B$223,1,FALSE)</f>
        <v>Zamora</v>
      </c>
    </row>
    <row r="1493" spans="1:5" x14ac:dyDescent="0.2">
      <c r="A1493" t="s">
        <v>1740</v>
      </c>
      <c r="B1493" t="s">
        <v>1493</v>
      </c>
      <c r="C1493" s="19" t="str">
        <f t="shared" si="23"/>
        <v>Vitoria-Gasteiz-hasta-Cádiz</v>
      </c>
      <c r="D1493">
        <v>998</v>
      </c>
      <c r="E1493" t="str">
        <f>VLOOKUP(A1493,Municipios!$B$2:$B$223,1,FALSE)</f>
        <v>Vitoria-Gasteiz</v>
      </c>
    </row>
    <row r="1494" spans="1:5" x14ac:dyDescent="0.2">
      <c r="A1494" t="s">
        <v>492</v>
      </c>
      <c r="B1494" t="s">
        <v>1493</v>
      </c>
      <c r="C1494" s="19" t="str">
        <f t="shared" si="23"/>
        <v>Ourense-hasta-Cádiz</v>
      </c>
      <c r="D1494">
        <v>944</v>
      </c>
      <c r="E1494" t="str">
        <f>VLOOKUP(A1494,Municipios!$B$2:$B$223,1,FALSE)</f>
        <v>Ourense</v>
      </c>
    </row>
    <row r="1495" spans="1:5" x14ac:dyDescent="0.2">
      <c r="A1495" t="s">
        <v>488</v>
      </c>
      <c r="B1495" t="s">
        <v>1493</v>
      </c>
      <c r="C1495" s="19" t="str">
        <f t="shared" si="23"/>
        <v>Toledo-hasta-Cádiz</v>
      </c>
      <c r="D1495">
        <v>564</v>
      </c>
      <c r="E1495" t="str">
        <f>VLOOKUP(A1495,Municipios!$B$2:$B$223,1,FALSE)</f>
        <v>Toledo</v>
      </c>
    </row>
    <row r="1496" spans="1:5" x14ac:dyDescent="0.2">
      <c r="A1496" t="s">
        <v>26</v>
      </c>
      <c r="B1496" t="s">
        <v>1493</v>
      </c>
      <c r="C1496" s="19" t="str">
        <f t="shared" si="23"/>
        <v>Córdoba-hasta-Cádiz</v>
      </c>
      <c r="D1496">
        <v>257</v>
      </c>
      <c r="E1496" t="str">
        <f>VLOOKUP(A1496,Municipios!$B$2:$B$223,1,FALSE)</f>
        <v>Córdoba</v>
      </c>
    </row>
    <row r="1497" spans="1:5" x14ac:dyDescent="0.2">
      <c r="A1497" t="s">
        <v>207</v>
      </c>
      <c r="B1497" t="s">
        <v>1493</v>
      </c>
      <c r="C1497" s="19" t="str">
        <f t="shared" si="23"/>
        <v>Girona-hasta-Cádiz</v>
      </c>
      <c r="D1497">
        <v>1239</v>
      </c>
      <c r="E1497" t="str">
        <f>VLOOKUP(A1497,Municipios!$B$2:$B$223,1,FALSE)</f>
        <v>Girona</v>
      </c>
    </row>
    <row r="1498" spans="1:5" x14ac:dyDescent="0.2">
      <c r="A1498" t="s">
        <v>97</v>
      </c>
      <c r="B1498" t="s">
        <v>1493</v>
      </c>
      <c r="C1498" s="19" t="str">
        <f t="shared" si="23"/>
        <v>Coruña (A)-hasta-Cádiz</v>
      </c>
      <c r="D1498">
        <v>1044</v>
      </c>
      <c r="E1498" t="str">
        <f>VLOOKUP(A1498,Municipios!$B$2:$B$223,1,FALSE)</f>
        <v>Coruña (A)</v>
      </c>
    </row>
    <row r="1499" spans="1:5" x14ac:dyDescent="0.2">
      <c r="A1499" t="s">
        <v>490</v>
      </c>
      <c r="B1499" t="s">
        <v>1493</v>
      </c>
      <c r="C1499" s="19" t="str">
        <f t="shared" si="23"/>
        <v>Murcia-hasta-Cádiz</v>
      </c>
      <c r="D1499">
        <v>691</v>
      </c>
      <c r="E1499" t="str">
        <f>VLOOKUP(A1499,Municipios!$B$2:$B$223,1,FALSE)</f>
        <v>Murcia</v>
      </c>
    </row>
    <row r="1500" spans="1:5" x14ac:dyDescent="0.2">
      <c r="A1500" t="s">
        <v>25</v>
      </c>
      <c r="B1500" t="s">
        <v>1493</v>
      </c>
      <c r="C1500" s="19" t="str">
        <f t="shared" si="23"/>
        <v>Ciudad Real-hasta-Cádiz</v>
      </c>
      <c r="D1500">
        <v>439</v>
      </c>
      <c r="E1500" t="str">
        <f>VLOOKUP(A1500,Municipios!$B$2:$B$223,1,FALSE)</f>
        <v>Ciudad Real</v>
      </c>
    </row>
    <row r="1501" spans="1:5" ht="25.5" x14ac:dyDescent="0.2">
      <c r="A1501" t="s">
        <v>1544</v>
      </c>
      <c r="B1501" t="s">
        <v>1493</v>
      </c>
      <c r="C1501" s="19" t="str">
        <f t="shared" si="23"/>
        <v>Castellón de la Plana/Castelló de la Plana-hasta-Cádiz</v>
      </c>
      <c r="D1501">
        <v>872</v>
      </c>
      <c r="E1501" t="str">
        <f>VLOOKUP(A1501,Municipios!$B$2:$B$223,1,FALSE)</f>
        <v>Castellón de la Plana/Castelló de la Plana</v>
      </c>
    </row>
    <row r="1502" spans="1:5" x14ac:dyDescent="0.2">
      <c r="A1502" t="s">
        <v>98</v>
      </c>
      <c r="B1502" t="s">
        <v>1493</v>
      </c>
      <c r="C1502" s="19" t="str">
        <f t="shared" si="23"/>
        <v>Cuenca-hasta-Cádiz</v>
      </c>
      <c r="D1502">
        <v>708</v>
      </c>
      <c r="E1502" t="str">
        <f>VLOOKUP(A1502,Municipios!$B$2:$B$223,1,FALSE)</f>
        <v>Cuenca</v>
      </c>
    </row>
    <row r="1503" spans="1:5" x14ac:dyDescent="0.2">
      <c r="A1503" t="s">
        <v>630</v>
      </c>
      <c r="B1503" t="s">
        <v>1493</v>
      </c>
      <c r="C1503" s="19" t="str">
        <f t="shared" si="23"/>
        <v>Granada-hasta-Cádiz</v>
      </c>
      <c r="D1503">
        <v>407</v>
      </c>
      <c r="E1503" t="str">
        <f>VLOOKUP(A1503,Municipios!$B$2:$B$223,1,FALSE)</f>
        <v>Granada</v>
      </c>
    </row>
    <row r="1504" spans="1:5" x14ac:dyDescent="0.2">
      <c r="A1504" t="s">
        <v>208</v>
      </c>
      <c r="B1504" t="s">
        <v>1493</v>
      </c>
      <c r="C1504" s="19" t="str">
        <f t="shared" si="23"/>
        <v>Guadalajara-hasta-Cádiz</v>
      </c>
      <c r="D1504">
        <v>705</v>
      </c>
      <c r="E1504" t="str">
        <f>VLOOKUP(A1504,Municipios!$B$2:$B$223,1,FALSE)</f>
        <v>Guadalajara</v>
      </c>
    </row>
    <row r="1505" spans="1:5" x14ac:dyDescent="0.2">
      <c r="A1505" t="s">
        <v>211</v>
      </c>
      <c r="B1505" t="s">
        <v>1493</v>
      </c>
      <c r="C1505" s="19" t="str">
        <f t="shared" si="23"/>
        <v>Lleida-hasta-Cádiz</v>
      </c>
      <c r="D1505">
        <v>1137</v>
      </c>
      <c r="E1505" t="str">
        <f>VLOOKUP(A1505,Municipios!$B$2:$B$223,1,FALSE)</f>
        <v>Lleida</v>
      </c>
    </row>
    <row r="1506" spans="1:5" x14ac:dyDescent="0.2">
      <c r="A1506" t="s">
        <v>1800</v>
      </c>
      <c r="B1506" t="s">
        <v>1493</v>
      </c>
      <c r="C1506" s="19" t="str">
        <f t="shared" si="23"/>
        <v>Huelva-hasta-Cádiz</v>
      </c>
      <c r="D1506">
        <v>199</v>
      </c>
      <c r="E1506" t="str">
        <f>VLOOKUP(A1506,Municipios!$B$2:$B$223,1,FALSE)</f>
        <v>Huelva</v>
      </c>
    </row>
    <row r="1507" spans="1:5" x14ac:dyDescent="0.2">
      <c r="A1507" t="s">
        <v>487</v>
      </c>
      <c r="B1507" t="s">
        <v>1493</v>
      </c>
      <c r="C1507" s="19" t="str">
        <f t="shared" si="23"/>
        <v>Madrid-hasta-Cádiz</v>
      </c>
      <c r="D1507">
        <v>648</v>
      </c>
      <c r="E1507" t="str">
        <f>VLOOKUP(A1507,Municipios!$B$2:$B$223,1,FALSE)</f>
        <v>Madrid</v>
      </c>
    </row>
    <row r="1508" spans="1:5" x14ac:dyDescent="0.2">
      <c r="A1508" t="s">
        <v>486</v>
      </c>
      <c r="B1508" t="s">
        <v>1493</v>
      </c>
      <c r="C1508" s="19" t="str">
        <f t="shared" si="23"/>
        <v>Lugo-hasta-Cádiz</v>
      </c>
      <c r="D1508">
        <v>952</v>
      </c>
      <c r="E1508" t="str">
        <f>VLOOKUP(A1508,Municipios!$B$2:$B$223,1,FALSE)</f>
        <v>Lugo</v>
      </c>
    </row>
    <row r="1509" spans="1:5" x14ac:dyDescent="0.2">
      <c r="A1509" t="s">
        <v>390</v>
      </c>
      <c r="B1509" t="s">
        <v>1493</v>
      </c>
      <c r="C1509" s="19" t="str">
        <f t="shared" si="23"/>
        <v>Logroño-hasta-Cádiz</v>
      </c>
      <c r="D1509">
        <v>1033</v>
      </c>
      <c r="E1509" t="str">
        <f>VLOOKUP(A1509,Municipios!$B$2:$B$223,1,FALSE)</f>
        <v>Logroño</v>
      </c>
    </row>
    <row r="1510" spans="1:5" x14ac:dyDescent="0.2">
      <c r="A1510" t="s">
        <v>210</v>
      </c>
      <c r="B1510" t="s">
        <v>1493</v>
      </c>
      <c r="C1510" s="19" t="str">
        <f t="shared" si="23"/>
        <v>León-hasta-Cádiz</v>
      </c>
      <c r="D1510">
        <v>788</v>
      </c>
      <c r="E1510" t="str">
        <f>VLOOKUP(A1510,Municipios!$B$2:$B$223,1,FALSE)</f>
        <v>León</v>
      </c>
    </row>
    <row r="1511" spans="1:5" x14ac:dyDescent="0.2">
      <c r="A1511" t="s">
        <v>500</v>
      </c>
      <c r="B1511" t="s">
        <v>1493</v>
      </c>
      <c r="C1511" s="19" t="str">
        <f t="shared" si="23"/>
        <v>Jaén-hasta-Cádiz</v>
      </c>
      <c r="D1511">
        <v>391</v>
      </c>
      <c r="E1511" t="str">
        <f>VLOOKUP(A1511,Municipios!$B$2:$B$223,1,FALSE)</f>
        <v>Jaén</v>
      </c>
    </row>
    <row r="1512" spans="1:5" x14ac:dyDescent="0.2">
      <c r="A1512" t="s">
        <v>497</v>
      </c>
      <c r="B1512" t="s">
        <v>1493</v>
      </c>
      <c r="C1512" s="19" t="str">
        <f t="shared" si="23"/>
        <v>Huesca-hasta-Cádiz</v>
      </c>
      <c r="D1512">
        <v>1036</v>
      </c>
      <c r="E1512" t="str">
        <f>VLOOKUP(A1512,Municipios!$B$2:$B$223,1,FALSE)</f>
        <v>Huesca</v>
      </c>
    </row>
    <row r="1513" spans="1:5" x14ac:dyDescent="0.2">
      <c r="A1513" t="s">
        <v>489</v>
      </c>
      <c r="B1513" t="s">
        <v>1493</v>
      </c>
      <c r="C1513" s="19" t="str">
        <f t="shared" si="23"/>
        <v>Málaga-hasta-Cádiz</v>
      </c>
      <c r="D1513">
        <v>265</v>
      </c>
      <c r="E1513" t="str">
        <f>VLOOKUP(A1513,Municipios!$B$2:$B$223,1,FALSE)</f>
        <v>Málaga</v>
      </c>
    </row>
    <row r="1514" spans="1:5" ht="25.5" x14ac:dyDescent="0.2">
      <c r="A1514" t="s">
        <v>491</v>
      </c>
      <c r="B1514" t="s">
        <v>1544</v>
      </c>
      <c r="C1514" s="19" t="str">
        <f t="shared" si="23"/>
        <v>Pamplona/Iruña-hasta-Castellón de la Plana/Castelló de la Plana</v>
      </c>
      <c r="D1514">
        <v>519</v>
      </c>
      <c r="E1514" t="str">
        <f>VLOOKUP(A1514,Municipios!$B$2:$B$223,1,FALSE)</f>
        <v>Pamplona/Iruña</v>
      </c>
    </row>
    <row r="1515" spans="1:5" ht="25.5" x14ac:dyDescent="0.2">
      <c r="A1515" t="s">
        <v>494</v>
      </c>
      <c r="B1515" t="s">
        <v>1544</v>
      </c>
      <c r="C1515" s="19" t="str">
        <f t="shared" si="23"/>
        <v>Palencia-hasta-Castellón de la Plana/Castelló de la Plana</v>
      </c>
      <c r="D1515">
        <v>607</v>
      </c>
      <c r="E1515" t="str">
        <f>VLOOKUP(A1515,Municipios!$B$2:$B$223,1,FALSE)</f>
        <v>Palencia</v>
      </c>
    </row>
    <row r="1516" spans="1:5" ht="25.5" x14ac:dyDescent="0.2">
      <c r="A1516" t="s">
        <v>528</v>
      </c>
      <c r="B1516" t="s">
        <v>1544</v>
      </c>
      <c r="C1516" s="19" t="str">
        <f t="shared" si="23"/>
        <v>Valladolid-hasta-Castellón de la Plana/Castelló de la Plana</v>
      </c>
      <c r="D1516">
        <v>649</v>
      </c>
      <c r="E1516" t="str">
        <f>VLOOKUP(A1516,Municipios!$B$2:$B$223,1,FALSE)</f>
        <v>Valladolid</v>
      </c>
    </row>
    <row r="1517" spans="1:5" ht="25.5" x14ac:dyDescent="0.2">
      <c r="A1517" t="s">
        <v>501</v>
      </c>
      <c r="B1517" t="s">
        <v>1544</v>
      </c>
      <c r="C1517" s="19" t="str">
        <f t="shared" si="23"/>
        <v>Sevilla-hasta-Castellón de la Plana/Castelló de la Plana</v>
      </c>
      <c r="D1517">
        <v>753</v>
      </c>
      <c r="E1517" t="str">
        <f>VLOOKUP(A1517,Municipios!$B$2:$B$223,1,FALSE)</f>
        <v>Sevilla</v>
      </c>
    </row>
    <row r="1518" spans="1:5" ht="25.5" x14ac:dyDescent="0.2">
      <c r="A1518" t="s">
        <v>495</v>
      </c>
      <c r="B1518" t="s">
        <v>1544</v>
      </c>
      <c r="C1518" s="19" t="str">
        <f t="shared" si="23"/>
        <v>Pontevedra-hasta-Castellón de la Plana/Castelló de la Plana</v>
      </c>
      <c r="D1518">
        <v>1034</v>
      </c>
      <c r="E1518" t="str">
        <f>VLOOKUP(A1518,Municipios!$B$2:$B$223,1,FALSE)</f>
        <v>Pontevedra</v>
      </c>
    </row>
    <row r="1519" spans="1:5" ht="25.5" x14ac:dyDescent="0.2">
      <c r="A1519" t="s">
        <v>496</v>
      </c>
      <c r="B1519" t="s">
        <v>1544</v>
      </c>
      <c r="C1519" s="19" t="str">
        <f t="shared" si="23"/>
        <v>Salamanca-hasta-Castellón de la Plana/Castelló de la Plana</v>
      </c>
      <c r="D1519">
        <v>650</v>
      </c>
      <c r="E1519" t="str">
        <f>VLOOKUP(A1519,Municipios!$B$2:$B$223,1,FALSE)</f>
        <v>Salamanca</v>
      </c>
    </row>
    <row r="1520" spans="1:5" ht="25.5" x14ac:dyDescent="0.2">
      <c r="A1520" t="s">
        <v>1799</v>
      </c>
      <c r="B1520" t="s">
        <v>1544</v>
      </c>
      <c r="C1520" s="19" t="str">
        <f t="shared" si="23"/>
        <v>Donostia-San Sebastián-hasta-Castellón de la Plana/Castelló de la Plana</v>
      </c>
      <c r="D1520">
        <v>609</v>
      </c>
      <c r="E1520" t="str">
        <f>VLOOKUP(A1520,Municipios!$B$2:$B$223,1,FALSE)</f>
        <v>Donostia-San Sebastián</v>
      </c>
    </row>
    <row r="1521" spans="1:5" ht="25.5" x14ac:dyDescent="0.2">
      <c r="A1521" t="s">
        <v>498</v>
      </c>
      <c r="B1521" t="s">
        <v>1544</v>
      </c>
      <c r="C1521" s="19" t="str">
        <f t="shared" si="23"/>
        <v>Santander-hasta-Castellón de la Plana/Castelló de la Plana</v>
      </c>
      <c r="D1521">
        <v>738</v>
      </c>
      <c r="E1521" t="str">
        <f>VLOOKUP(A1521,Municipios!$B$2:$B$223,1,FALSE)</f>
        <v>Santander</v>
      </c>
    </row>
    <row r="1522" spans="1:5" ht="25.5" x14ac:dyDescent="0.2">
      <c r="A1522" t="s">
        <v>499</v>
      </c>
      <c r="B1522" t="s">
        <v>1544</v>
      </c>
      <c r="C1522" s="19" t="str">
        <f t="shared" si="23"/>
        <v>Segovia-hasta-Castellón de la Plana/Castelló de la Plana</v>
      </c>
      <c r="D1522">
        <v>537</v>
      </c>
      <c r="E1522" t="str">
        <f>VLOOKUP(A1522,Municipios!$B$2:$B$223,1,FALSE)</f>
        <v>Segovia</v>
      </c>
    </row>
    <row r="1523" spans="1:5" ht="25.5" x14ac:dyDescent="0.2">
      <c r="A1523" t="s">
        <v>502</v>
      </c>
      <c r="B1523" t="s">
        <v>1544</v>
      </c>
      <c r="C1523" s="19" t="str">
        <f t="shared" si="23"/>
        <v>Soria-hasta-Castellón de la Plana/Castelló de la Plana</v>
      </c>
      <c r="D1523">
        <v>385</v>
      </c>
      <c r="E1523" t="str">
        <f>VLOOKUP(A1523,Municipios!$B$2:$B$223,1,FALSE)</f>
        <v>Soria</v>
      </c>
    </row>
    <row r="1524" spans="1:5" ht="25.5" x14ac:dyDescent="0.2">
      <c r="A1524" t="s">
        <v>503</v>
      </c>
      <c r="B1524" t="s">
        <v>1544</v>
      </c>
      <c r="C1524" s="19" t="str">
        <f t="shared" si="23"/>
        <v>Tarragona-hasta-Castellón de la Plana/Castelló de la Plana</v>
      </c>
      <c r="D1524">
        <v>178</v>
      </c>
      <c r="E1524" t="str">
        <f>VLOOKUP(A1524,Municipios!$B$2:$B$223,1,FALSE)</f>
        <v>Tarragona</v>
      </c>
    </row>
    <row r="1525" spans="1:5" ht="25.5" x14ac:dyDescent="0.2">
      <c r="A1525" t="s">
        <v>504</v>
      </c>
      <c r="B1525" t="s">
        <v>1544</v>
      </c>
      <c r="C1525" s="19" t="str">
        <f t="shared" si="23"/>
        <v>Teruel-hasta-Castellón de la Plana/Castelló de la Plana</v>
      </c>
      <c r="D1525">
        <v>163</v>
      </c>
      <c r="E1525" t="str">
        <f>VLOOKUP(A1525,Municipios!$B$2:$B$223,1,FALSE)</f>
        <v>Teruel</v>
      </c>
    </row>
    <row r="1526" spans="1:5" ht="25.5" x14ac:dyDescent="0.2">
      <c r="A1526" t="s">
        <v>531</v>
      </c>
      <c r="B1526" t="s">
        <v>1544</v>
      </c>
      <c r="C1526" s="19" t="str">
        <f t="shared" si="23"/>
        <v>Zaragoza-hasta-Castellón de la Plana/Castelló de la Plana</v>
      </c>
      <c r="D1526">
        <v>344</v>
      </c>
      <c r="E1526" t="str">
        <f>VLOOKUP(A1526,Municipios!$B$2:$B$223,1,FALSE)</f>
        <v>Zaragoza</v>
      </c>
    </row>
    <row r="1527" spans="1:5" ht="25.5" x14ac:dyDescent="0.2">
      <c r="A1527" t="s">
        <v>527</v>
      </c>
      <c r="B1527" t="s">
        <v>1544</v>
      </c>
      <c r="C1527" s="19" t="str">
        <f t="shared" si="23"/>
        <v>Valencia-hasta-Castellón de la Plana/Castelló de la Plana</v>
      </c>
      <c r="D1527">
        <v>67</v>
      </c>
      <c r="E1527" t="str">
        <f>VLOOKUP(A1527,Municipios!$B$2:$B$223,1,FALSE)</f>
        <v>Valencia</v>
      </c>
    </row>
    <row r="1528" spans="1:5" ht="25.5" x14ac:dyDescent="0.2">
      <c r="A1528" t="s">
        <v>1740</v>
      </c>
      <c r="B1528" t="s">
        <v>1544</v>
      </c>
      <c r="C1528" s="19" t="str">
        <f t="shared" si="23"/>
        <v>Vitoria-Gasteiz-hasta-Castellón de la Plana/Castelló de la Plana</v>
      </c>
      <c r="D1528">
        <v>604</v>
      </c>
      <c r="E1528" t="str">
        <f>VLOOKUP(A1528,Municipios!$B$2:$B$223,1,FALSE)</f>
        <v>Vitoria-Gasteiz</v>
      </c>
    </row>
    <row r="1529" spans="1:5" ht="25.5" x14ac:dyDescent="0.2">
      <c r="A1529" t="s">
        <v>530</v>
      </c>
      <c r="B1529" t="s">
        <v>1544</v>
      </c>
      <c r="C1529" s="19" t="str">
        <f t="shared" si="23"/>
        <v>Zamora-hasta-Castellón de la Plana/Castelló de la Plana</v>
      </c>
      <c r="D1529">
        <v>696</v>
      </c>
      <c r="E1529" t="str">
        <f>VLOOKUP(A1529,Municipios!$B$2:$B$223,1,FALSE)</f>
        <v>Zamora</v>
      </c>
    </row>
    <row r="1530" spans="1:5" ht="25.5" x14ac:dyDescent="0.2">
      <c r="A1530" t="s">
        <v>497</v>
      </c>
      <c r="B1530" t="s">
        <v>1544</v>
      </c>
      <c r="C1530" s="19" t="str">
        <f t="shared" si="23"/>
        <v>Huesca-hasta-Castellón de la Plana/Castelló de la Plana</v>
      </c>
      <c r="D1530">
        <v>418</v>
      </c>
      <c r="E1530" t="str">
        <f>VLOOKUP(A1530,Municipios!$B$2:$B$223,1,FALSE)</f>
        <v>Huesca</v>
      </c>
    </row>
    <row r="1531" spans="1:5" ht="25.5" x14ac:dyDescent="0.2">
      <c r="A1531" t="s">
        <v>493</v>
      </c>
      <c r="B1531" t="s">
        <v>1544</v>
      </c>
      <c r="C1531" s="19" t="str">
        <f t="shared" si="23"/>
        <v>Oviedo-hasta-Castellón de la Plana/Castelló de la Plana</v>
      </c>
      <c r="D1531">
        <v>880</v>
      </c>
      <c r="E1531" t="str">
        <f>VLOOKUP(A1531,Municipios!$B$2:$B$223,1,FALSE)</f>
        <v>Oviedo</v>
      </c>
    </row>
    <row r="1532" spans="1:5" ht="25.5" x14ac:dyDescent="0.2">
      <c r="A1532" t="s">
        <v>488</v>
      </c>
      <c r="B1532" t="s">
        <v>1544</v>
      </c>
      <c r="C1532" s="19" t="str">
        <f t="shared" si="23"/>
        <v>Toledo-hasta-Castellón de la Plana/Castelló de la Plana</v>
      </c>
      <c r="D1532">
        <v>429</v>
      </c>
      <c r="E1532" t="str">
        <f>VLOOKUP(A1532,Municipios!$B$2:$B$223,1,FALSE)</f>
        <v>Toledo</v>
      </c>
    </row>
    <row r="1533" spans="1:5" ht="25.5" x14ac:dyDescent="0.2">
      <c r="A1533" t="s">
        <v>26</v>
      </c>
      <c r="B1533" t="s">
        <v>1544</v>
      </c>
      <c r="C1533" s="19" t="str">
        <f t="shared" si="23"/>
        <v>Córdoba-hasta-Castellón de la Plana/Castelló de la Plana</v>
      </c>
      <c r="D1533">
        <v>615</v>
      </c>
      <c r="E1533" t="str">
        <f>VLOOKUP(A1533,Municipios!$B$2:$B$223,1,FALSE)</f>
        <v>Córdoba</v>
      </c>
    </row>
    <row r="1534" spans="1:5" ht="25.5" x14ac:dyDescent="0.2">
      <c r="A1534" t="s">
        <v>492</v>
      </c>
      <c r="B1534" t="s">
        <v>1544</v>
      </c>
      <c r="C1534" s="19" t="str">
        <f t="shared" si="23"/>
        <v>Ourense-hasta-Castellón de la Plana/Castelló de la Plana</v>
      </c>
      <c r="D1534">
        <v>928</v>
      </c>
      <c r="E1534" t="str">
        <f>VLOOKUP(A1534,Municipios!$B$2:$B$223,1,FALSE)</f>
        <v>Ourense</v>
      </c>
    </row>
    <row r="1535" spans="1:5" ht="25.5" x14ac:dyDescent="0.2">
      <c r="A1535" t="s">
        <v>210</v>
      </c>
      <c r="B1535" t="s">
        <v>1544</v>
      </c>
      <c r="C1535" s="19" t="str">
        <f t="shared" ref="C1535:C1598" si="24">CONCATENATE(A1535,"-hasta-",B1535)</f>
        <v>León-hasta-Castellón de la Plana/Castelló de la Plana</v>
      </c>
      <c r="D1535">
        <v>782</v>
      </c>
      <c r="E1535" t="str">
        <f>VLOOKUP(A1535,Municipios!$B$2:$B$223,1,FALSE)</f>
        <v>León</v>
      </c>
    </row>
    <row r="1536" spans="1:5" ht="25.5" x14ac:dyDescent="0.2">
      <c r="A1536" t="s">
        <v>25</v>
      </c>
      <c r="B1536" t="s">
        <v>1544</v>
      </c>
      <c r="C1536" s="19" t="str">
        <f t="shared" si="24"/>
        <v>Ciudad Real-hasta-Castellón de la Plana/Castelló de la Plana</v>
      </c>
      <c r="D1536">
        <v>372</v>
      </c>
      <c r="E1536" t="str">
        <f>VLOOKUP(A1536,Municipios!$B$2:$B$223,1,FALSE)</f>
        <v>Ciudad Real</v>
      </c>
    </row>
    <row r="1537" spans="1:5" ht="25.5" x14ac:dyDescent="0.2">
      <c r="A1537" t="s">
        <v>97</v>
      </c>
      <c r="B1537" t="s">
        <v>1544</v>
      </c>
      <c r="C1537" s="19" t="str">
        <f t="shared" si="24"/>
        <v>Coruña (A)-hasta-Castellón de la Plana/Castelló de la Plana</v>
      </c>
      <c r="D1537">
        <v>1028</v>
      </c>
      <c r="E1537" t="str">
        <f>VLOOKUP(A1537,Municipios!$B$2:$B$223,1,FALSE)</f>
        <v>Coruña (A)</v>
      </c>
    </row>
    <row r="1538" spans="1:5" ht="25.5" x14ac:dyDescent="0.2">
      <c r="A1538" t="s">
        <v>98</v>
      </c>
      <c r="B1538" t="s">
        <v>1544</v>
      </c>
      <c r="C1538" s="19" t="str">
        <f t="shared" si="24"/>
        <v>Cuenca-hasta-Castellón de la Plana/Castelló de la Plana</v>
      </c>
      <c r="D1538">
        <v>308</v>
      </c>
      <c r="E1538" t="str">
        <f>VLOOKUP(A1538,Municipios!$B$2:$B$223,1,FALSE)</f>
        <v>Cuenca</v>
      </c>
    </row>
    <row r="1539" spans="1:5" ht="25.5" x14ac:dyDescent="0.2">
      <c r="A1539" t="s">
        <v>207</v>
      </c>
      <c r="B1539" t="s">
        <v>1544</v>
      </c>
      <c r="C1539" s="19" t="str">
        <f t="shared" si="24"/>
        <v>Girona-hasta-Castellón de la Plana/Castelló de la Plana</v>
      </c>
      <c r="D1539">
        <v>359</v>
      </c>
      <c r="E1539" t="str">
        <f>VLOOKUP(A1539,Municipios!$B$2:$B$223,1,FALSE)</f>
        <v>Girona</v>
      </c>
    </row>
    <row r="1540" spans="1:5" ht="25.5" x14ac:dyDescent="0.2">
      <c r="A1540" t="s">
        <v>630</v>
      </c>
      <c r="B1540" t="s">
        <v>1544</v>
      </c>
      <c r="C1540" s="19" t="str">
        <f t="shared" si="24"/>
        <v>Granada-hasta-Castellón de la Plana/Castelló de la Plana</v>
      </c>
      <c r="D1540">
        <v>669</v>
      </c>
      <c r="E1540" t="str">
        <f>VLOOKUP(A1540,Municipios!$B$2:$B$223,1,FALSE)</f>
        <v>Granada</v>
      </c>
    </row>
    <row r="1541" spans="1:5" ht="25.5" x14ac:dyDescent="0.2">
      <c r="A1541" t="s">
        <v>208</v>
      </c>
      <c r="B1541" t="s">
        <v>1544</v>
      </c>
      <c r="C1541" s="19" t="str">
        <f t="shared" si="24"/>
        <v>Guadalajara-hasta-Castellón de la Plana/Castelló de la Plana</v>
      </c>
      <c r="D1541">
        <v>414</v>
      </c>
      <c r="E1541" t="str">
        <f>VLOOKUP(A1541,Municipios!$B$2:$B$223,1,FALSE)</f>
        <v>Guadalajara</v>
      </c>
    </row>
    <row r="1542" spans="1:5" ht="25.5" x14ac:dyDescent="0.2">
      <c r="A1542" t="s">
        <v>1800</v>
      </c>
      <c r="B1542" t="s">
        <v>1544</v>
      </c>
      <c r="C1542" s="19" t="str">
        <f t="shared" si="24"/>
        <v>Huelva-hasta-Castellón de la Plana/Castelló de la Plana</v>
      </c>
      <c r="D1542">
        <v>844</v>
      </c>
      <c r="E1542" t="str">
        <f>VLOOKUP(A1542,Municipios!$B$2:$B$223,1,FALSE)</f>
        <v>Huelva</v>
      </c>
    </row>
    <row r="1543" spans="1:5" ht="25.5" x14ac:dyDescent="0.2">
      <c r="A1543" t="s">
        <v>500</v>
      </c>
      <c r="B1543" t="s">
        <v>1544</v>
      </c>
      <c r="C1543" s="19" t="str">
        <f t="shared" si="24"/>
        <v>Jaén-hasta-Castellón de la Plana/Castelló de la Plana</v>
      </c>
      <c r="D1543">
        <v>551</v>
      </c>
      <c r="E1543" t="str">
        <f>VLOOKUP(A1543,Municipios!$B$2:$B$223,1,FALSE)</f>
        <v>Jaén</v>
      </c>
    </row>
    <row r="1544" spans="1:5" ht="25.5" x14ac:dyDescent="0.2">
      <c r="A1544" t="s">
        <v>390</v>
      </c>
      <c r="B1544" t="s">
        <v>1544</v>
      </c>
      <c r="C1544" s="19" t="str">
        <f t="shared" si="24"/>
        <v>Logroño-hasta-Castellón de la Plana/Castelló de la Plana</v>
      </c>
      <c r="D1544">
        <v>588</v>
      </c>
      <c r="E1544" t="str">
        <f>VLOOKUP(A1544,Municipios!$B$2:$B$223,1,FALSE)</f>
        <v>Logroño</v>
      </c>
    </row>
    <row r="1545" spans="1:5" ht="25.5" x14ac:dyDescent="0.2">
      <c r="A1545" t="s">
        <v>486</v>
      </c>
      <c r="B1545" t="s">
        <v>1544</v>
      </c>
      <c r="C1545" s="19" t="str">
        <f t="shared" si="24"/>
        <v>Lugo-hasta-Castellón de la Plana/Castelló de la Plana</v>
      </c>
      <c r="D1545">
        <v>940</v>
      </c>
      <c r="E1545" t="str">
        <f>VLOOKUP(A1545,Municipios!$B$2:$B$223,1,FALSE)</f>
        <v>Lugo</v>
      </c>
    </row>
    <row r="1546" spans="1:5" ht="25.5" x14ac:dyDescent="0.2">
      <c r="A1546" t="s">
        <v>211</v>
      </c>
      <c r="B1546" t="s">
        <v>1544</v>
      </c>
      <c r="C1546" s="19" t="str">
        <f t="shared" si="24"/>
        <v>Lleida-hasta-Castellón de la Plana/Castelló de la Plana</v>
      </c>
      <c r="D1546">
        <v>312</v>
      </c>
      <c r="E1546" t="str">
        <f>VLOOKUP(A1546,Municipios!$B$2:$B$223,1,FALSE)</f>
        <v>Lleida</v>
      </c>
    </row>
    <row r="1547" spans="1:5" ht="25.5" x14ac:dyDescent="0.2">
      <c r="A1547" t="s">
        <v>487</v>
      </c>
      <c r="B1547" t="s">
        <v>1544</v>
      </c>
      <c r="C1547" s="19" t="str">
        <f t="shared" si="24"/>
        <v>Madrid-hasta-Castellón de la Plana/Castelló de la Plana</v>
      </c>
      <c r="D1547">
        <v>419</v>
      </c>
      <c r="E1547" t="str">
        <f>VLOOKUP(A1547,Municipios!$B$2:$B$223,1,FALSE)</f>
        <v>Madrid</v>
      </c>
    </row>
    <row r="1548" spans="1:5" ht="25.5" x14ac:dyDescent="0.2">
      <c r="A1548" t="s">
        <v>490</v>
      </c>
      <c r="B1548" t="s">
        <v>1544</v>
      </c>
      <c r="C1548" s="19" t="str">
        <f t="shared" si="24"/>
        <v>Murcia-hasta-Castellón de la Plana/Castelló de la Plana</v>
      </c>
      <c r="D1548">
        <v>331</v>
      </c>
      <c r="E1548" t="str">
        <f>VLOOKUP(A1548,Municipios!$B$2:$B$223,1,FALSE)</f>
        <v>Murcia</v>
      </c>
    </row>
    <row r="1549" spans="1:5" ht="25.5" x14ac:dyDescent="0.2">
      <c r="A1549" t="s">
        <v>489</v>
      </c>
      <c r="B1549" t="s">
        <v>1544</v>
      </c>
      <c r="C1549" s="19" t="str">
        <f t="shared" si="24"/>
        <v>Málaga-hasta-Castellón de la Plana/Castelló de la Plana</v>
      </c>
      <c r="D1549">
        <v>734</v>
      </c>
      <c r="E1549" t="str">
        <f>VLOOKUP(A1549,Municipios!$B$2:$B$223,1,FALSE)</f>
        <v>Málaga</v>
      </c>
    </row>
    <row r="1550" spans="1:5" x14ac:dyDescent="0.2">
      <c r="A1550" t="s">
        <v>488</v>
      </c>
      <c r="B1550" t="s">
        <v>25</v>
      </c>
      <c r="C1550" s="19" t="str">
        <f t="shared" si="24"/>
        <v>Toledo-hasta-Ciudad Real</v>
      </c>
      <c r="D1550">
        <v>117</v>
      </c>
      <c r="E1550" t="str">
        <f>VLOOKUP(A1550,Municipios!$B$2:$B$223,1,FALSE)</f>
        <v>Toledo</v>
      </c>
    </row>
    <row r="1551" spans="1:5" x14ac:dyDescent="0.2">
      <c r="A1551" t="s">
        <v>494</v>
      </c>
      <c r="B1551" t="s">
        <v>25</v>
      </c>
      <c r="C1551" s="19" t="str">
        <f t="shared" si="24"/>
        <v>Palencia-hasta-Ciudad Real</v>
      </c>
      <c r="D1551">
        <v>454</v>
      </c>
      <c r="E1551" t="str">
        <f>VLOOKUP(A1551,Municipios!$B$2:$B$223,1,FALSE)</f>
        <v>Palencia</v>
      </c>
    </row>
    <row r="1552" spans="1:5" x14ac:dyDescent="0.2">
      <c r="A1552" t="s">
        <v>491</v>
      </c>
      <c r="B1552" t="s">
        <v>25</v>
      </c>
      <c r="C1552" s="19" t="str">
        <f t="shared" si="24"/>
        <v>Pamplona/Iruña-hasta-Ciudad Real</v>
      </c>
      <c r="D1552">
        <v>608</v>
      </c>
      <c r="E1552" t="str">
        <f>VLOOKUP(A1552,Municipios!$B$2:$B$223,1,FALSE)</f>
        <v>Pamplona/Iruña</v>
      </c>
    </row>
    <row r="1553" spans="1:5" x14ac:dyDescent="0.2">
      <c r="A1553" t="s">
        <v>495</v>
      </c>
      <c r="B1553" t="s">
        <v>25</v>
      </c>
      <c r="C1553" s="19" t="str">
        <f t="shared" si="24"/>
        <v>Pontevedra-hasta-Ciudad Real</v>
      </c>
      <c r="D1553">
        <v>779</v>
      </c>
      <c r="E1553" t="str">
        <f>VLOOKUP(A1553,Municipios!$B$2:$B$223,1,FALSE)</f>
        <v>Pontevedra</v>
      </c>
    </row>
    <row r="1554" spans="1:5" x14ac:dyDescent="0.2">
      <c r="A1554" t="s">
        <v>496</v>
      </c>
      <c r="B1554" t="s">
        <v>25</v>
      </c>
      <c r="C1554" s="19" t="str">
        <f t="shared" si="24"/>
        <v>Salamanca-hasta-Ciudad Real</v>
      </c>
      <c r="D1554">
        <v>399</v>
      </c>
      <c r="E1554" t="str">
        <f>VLOOKUP(A1554,Municipios!$B$2:$B$223,1,FALSE)</f>
        <v>Salamanca</v>
      </c>
    </row>
    <row r="1555" spans="1:5" ht="25.5" x14ac:dyDescent="0.2">
      <c r="A1555" t="s">
        <v>1799</v>
      </c>
      <c r="B1555" t="s">
        <v>25</v>
      </c>
      <c r="C1555" s="19" t="str">
        <f t="shared" si="24"/>
        <v>Donostia-San Sebastián-hasta-Ciudad Real</v>
      </c>
      <c r="D1555">
        <v>653</v>
      </c>
      <c r="E1555" t="str">
        <f>VLOOKUP(A1555,Municipios!$B$2:$B$223,1,FALSE)</f>
        <v>Donostia-San Sebastián</v>
      </c>
    </row>
    <row r="1556" spans="1:5" x14ac:dyDescent="0.2">
      <c r="A1556" t="s">
        <v>499</v>
      </c>
      <c r="B1556" t="s">
        <v>25</v>
      </c>
      <c r="C1556" s="19" t="str">
        <f t="shared" si="24"/>
        <v>Segovia-hasta-Ciudad Real</v>
      </c>
      <c r="D1556">
        <v>285</v>
      </c>
      <c r="E1556" t="str">
        <f>VLOOKUP(A1556,Municipios!$B$2:$B$223,1,FALSE)</f>
        <v>Segovia</v>
      </c>
    </row>
    <row r="1557" spans="1:5" x14ac:dyDescent="0.2">
      <c r="A1557" t="s">
        <v>502</v>
      </c>
      <c r="B1557" t="s">
        <v>25</v>
      </c>
      <c r="C1557" s="19" t="str">
        <f t="shared" si="24"/>
        <v>Soria-hasta-Ciudad Real</v>
      </c>
      <c r="D1557">
        <v>414</v>
      </c>
      <c r="E1557" t="str">
        <f>VLOOKUP(A1557,Municipios!$B$2:$B$223,1,FALSE)</f>
        <v>Soria</v>
      </c>
    </row>
    <row r="1558" spans="1:5" x14ac:dyDescent="0.2">
      <c r="A1558" t="s">
        <v>1740</v>
      </c>
      <c r="B1558" t="s">
        <v>25</v>
      </c>
      <c r="C1558" s="19" t="str">
        <f t="shared" si="24"/>
        <v>Vitoria-Gasteiz-hasta-Ciudad Real</v>
      </c>
      <c r="D1558">
        <v>536</v>
      </c>
      <c r="E1558" t="str">
        <f>VLOOKUP(A1558,Municipios!$B$2:$B$223,1,FALSE)</f>
        <v>Vitoria-Gasteiz</v>
      </c>
    </row>
    <row r="1559" spans="1:5" x14ac:dyDescent="0.2">
      <c r="A1559" t="s">
        <v>504</v>
      </c>
      <c r="B1559" t="s">
        <v>25</v>
      </c>
      <c r="C1559" s="19" t="str">
        <f t="shared" si="24"/>
        <v>Teruel-hasta-Ciudad Real</v>
      </c>
      <c r="D1559">
        <v>343</v>
      </c>
      <c r="E1559" t="str">
        <f>VLOOKUP(A1559,Municipios!$B$2:$B$223,1,FALSE)</f>
        <v>Teruel</v>
      </c>
    </row>
    <row r="1560" spans="1:5" x14ac:dyDescent="0.2">
      <c r="A1560" t="s">
        <v>530</v>
      </c>
      <c r="B1560" t="s">
        <v>25</v>
      </c>
      <c r="C1560" s="19" t="str">
        <f t="shared" si="24"/>
        <v>Zamora-hasta-Ciudad Real</v>
      </c>
      <c r="D1560">
        <v>444</v>
      </c>
      <c r="E1560" t="str">
        <f>VLOOKUP(A1560,Municipios!$B$2:$B$223,1,FALSE)</f>
        <v>Zamora</v>
      </c>
    </row>
    <row r="1561" spans="1:5" x14ac:dyDescent="0.2">
      <c r="A1561" t="s">
        <v>527</v>
      </c>
      <c r="B1561" t="s">
        <v>25</v>
      </c>
      <c r="C1561" s="19" t="str">
        <f t="shared" si="24"/>
        <v>Valencia-hasta-Ciudad Real</v>
      </c>
      <c r="D1561">
        <v>316</v>
      </c>
      <c r="E1561" t="str">
        <f>VLOOKUP(A1561,Municipios!$B$2:$B$223,1,FALSE)</f>
        <v>Valencia</v>
      </c>
    </row>
    <row r="1562" spans="1:5" x14ac:dyDescent="0.2">
      <c r="A1562" t="s">
        <v>528</v>
      </c>
      <c r="B1562" t="s">
        <v>25</v>
      </c>
      <c r="C1562" s="19" t="str">
        <f t="shared" si="24"/>
        <v>Valladolid-hasta-Ciudad Real</v>
      </c>
      <c r="D1562">
        <v>405</v>
      </c>
      <c r="E1562" t="str">
        <f>VLOOKUP(A1562,Municipios!$B$2:$B$223,1,FALSE)</f>
        <v>Valladolid</v>
      </c>
    </row>
    <row r="1563" spans="1:5" x14ac:dyDescent="0.2">
      <c r="A1563" t="s">
        <v>493</v>
      </c>
      <c r="B1563" t="s">
        <v>25</v>
      </c>
      <c r="C1563" s="19" t="str">
        <f t="shared" si="24"/>
        <v>Oviedo-hasta-Ciudad Real</v>
      </c>
      <c r="D1563">
        <v>629</v>
      </c>
      <c r="E1563" t="str">
        <f>VLOOKUP(A1563,Municipios!$B$2:$B$223,1,FALSE)</f>
        <v>Oviedo</v>
      </c>
    </row>
    <row r="1564" spans="1:5" x14ac:dyDescent="0.2">
      <c r="A1564" t="s">
        <v>498</v>
      </c>
      <c r="B1564" t="s">
        <v>25</v>
      </c>
      <c r="C1564" s="19" t="str">
        <f t="shared" si="24"/>
        <v>Santander-hasta-Ciudad Real</v>
      </c>
      <c r="D1564">
        <v>590</v>
      </c>
      <c r="E1564" t="str">
        <f>VLOOKUP(A1564,Municipios!$B$2:$B$223,1,FALSE)</f>
        <v>Santander</v>
      </c>
    </row>
    <row r="1565" spans="1:5" x14ac:dyDescent="0.2">
      <c r="A1565" t="s">
        <v>531</v>
      </c>
      <c r="B1565" t="s">
        <v>25</v>
      </c>
      <c r="C1565" s="19" t="str">
        <f t="shared" si="24"/>
        <v>Zaragoza-hasta-Ciudad Real</v>
      </c>
      <c r="D1565">
        <v>505</v>
      </c>
      <c r="E1565" t="str">
        <f>VLOOKUP(A1565,Municipios!$B$2:$B$223,1,FALSE)</f>
        <v>Zaragoza</v>
      </c>
    </row>
    <row r="1566" spans="1:5" x14ac:dyDescent="0.2">
      <c r="A1566" t="s">
        <v>503</v>
      </c>
      <c r="B1566" t="s">
        <v>25</v>
      </c>
      <c r="C1566" s="19" t="str">
        <f t="shared" si="24"/>
        <v>Tarragona-hasta-Ciudad Real</v>
      </c>
      <c r="D1566">
        <v>582</v>
      </c>
      <c r="E1566" t="str">
        <f>VLOOKUP(A1566,Municipios!$B$2:$B$223,1,FALSE)</f>
        <v>Tarragona</v>
      </c>
    </row>
    <row r="1567" spans="1:5" x14ac:dyDescent="0.2">
      <c r="A1567" t="s">
        <v>208</v>
      </c>
      <c r="B1567" t="s">
        <v>25</v>
      </c>
      <c r="C1567" s="19" t="str">
        <f t="shared" si="24"/>
        <v>Guadalajara-hasta-Ciudad Real</v>
      </c>
      <c r="D1567">
        <v>246</v>
      </c>
      <c r="E1567" t="str">
        <f>VLOOKUP(A1567,Municipios!$B$2:$B$223,1,FALSE)</f>
        <v>Guadalajara</v>
      </c>
    </row>
    <row r="1568" spans="1:5" x14ac:dyDescent="0.2">
      <c r="A1568" t="s">
        <v>501</v>
      </c>
      <c r="B1568" t="s">
        <v>25</v>
      </c>
      <c r="C1568" s="19" t="str">
        <f t="shared" si="24"/>
        <v>Sevilla-hasta-Ciudad Real</v>
      </c>
      <c r="D1568">
        <v>320</v>
      </c>
      <c r="E1568" t="str">
        <f>VLOOKUP(A1568,Municipios!$B$2:$B$223,1,FALSE)</f>
        <v>Sevilla</v>
      </c>
    </row>
    <row r="1569" spans="1:5" x14ac:dyDescent="0.2">
      <c r="A1569" t="s">
        <v>97</v>
      </c>
      <c r="B1569" t="s">
        <v>25</v>
      </c>
      <c r="C1569" s="19" t="str">
        <f t="shared" si="24"/>
        <v>Coruña (A)-hasta-Ciudad Real</v>
      </c>
      <c r="D1569">
        <v>785</v>
      </c>
      <c r="E1569" t="str">
        <f>VLOOKUP(A1569,Municipios!$B$2:$B$223,1,FALSE)</f>
        <v>Coruña (A)</v>
      </c>
    </row>
    <row r="1570" spans="1:5" x14ac:dyDescent="0.2">
      <c r="A1570" t="s">
        <v>98</v>
      </c>
      <c r="B1570" t="s">
        <v>25</v>
      </c>
      <c r="C1570" s="19" t="str">
        <f t="shared" si="24"/>
        <v>Cuenca-hasta-Ciudad Real</v>
      </c>
      <c r="D1570">
        <v>195</v>
      </c>
      <c r="E1570" t="str">
        <f>VLOOKUP(A1570,Municipios!$B$2:$B$223,1,FALSE)</f>
        <v>Cuenca</v>
      </c>
    </row>
    <row r="1571" spans="1:5" x14ac:dyDescent="0.2">
      <c r="A1571" t="s">
        <v>492</v>
      </c>
      <c r="B1571" t="s">
        <v>25</v>
      </c>
      <c r="C1571" s="19" t="str">
        <f t="shared" si="24"/>
        <v>Ourense-hasta-Ciudad Real</v>
      </c>
      <c r="D1571">
        <v>685</v>
      </c>
      <c r="E1571" t="str">
        <f>VLOOKUP(A1571,Municipios!$B$2:$B$223,1,FALSE)</f>
        <v>Ourense</v>
      </c>
    </row>
    <row r="1572" spans="1:5" x14ac:dyDescent="0.2">
      <c r="A1572" t="s">
        <v>630</v>
      </c>
      <c r="B1572" t="s">
        <v>25</v>
      </c>
      <c r="C1572" s="19" t="str">
        <f t="shared" si="24"/>
        <v>Granada-hasta-Ciudad Real</v>
      </c>
      <c r="D1572">
        <v>295</v>
      </c>
      <c r="E1572" t="str">
        <f>VLOOKUP(A1572,Municipios!$B$2:$B$223,1,FALSE)</f>
        <v>Granada</v>
      </c>
    </row>
    <row r="1573" spans="1:5" x14ac:dyDescent="0.2">
      <c r="A1573" t="s">
        <v>26</v>
      </c>
      <c r="B1573" t="s">
        <v>25</v>
      </c>
      <c r="C1573" s="19" t="str">
        <f t="shared" si="24"/>
        <v>Córdoba-hasta-Ciudad Real</v>
      </c>
      <c r="D1573">
        <v>183</v>
      </c>
      <c r="E1573" t="str">
        <f>VLOOKUP(A1573,Municipios!$B$2:$B$223,1,FALSE)</f>
        <v>Córdoba</v>
      </c>
    </row>
    <row r="1574" spans="1:5" x14ac:dyDescent="0.2">
      <c r="A1574" t="s">
        <v>1800</v>
      </c>
      <c r="B1574" t="s">
        <v>25</v>
      </c>
      <c r="C1574" s="19" t="str">
        <f t="shared" si="24"/>
        <v>Huelva-hasta-Ciudad Real</v>
      </c>
      <c r="D1574">
        <v>411</v>
      </c>
      <c r="E1574" t="str">
        <f>VLOOKUP(A1574,Municipios!$B$2:$B$223,1,FALSE)</f>
        <v>Huelva</v>
      </c>
    </row>
    <row r="1575" spans="1:5" x14ac:dyDescent="0.2">
      <c r="A1575" t="s">
        <v>497</v>
      </c>
      <c r="B1575" t="s">
        <v>25</v>
      </c>
      <c r="C1575" s="19" t="str">
        <f t="shared" si="24"/>
        <v>Huesca-hasta-Ciudad Real</v>
      </c>
      <c r="D1575">
        <v>576</v>
      </c>
      <c r="E1575" t="str">
        <f>VLOOKUP(A1575,Municipios!$B$2:$B$223,1,FALSE)</f>
        <v>Huesca</v>
      </c>
    </row>
    <row r="1576" spans="1:5" x14ac:dyDescent="0.2">
      <c r="A1576" t="s">
        <v>210</v>
      </c>
      <c r="B1576" t="s">
        <v>25</v>
      </c>
      <c r="C1576" s="19" t="str">
        <f t="shared" si="24"/>
        <v>León-hasta-Ciudad Real</v>
      </c>
      <c r="D1576">
        <v>531</v>
      </c>
      <c r="E1576" t="str">
        <f>VLOOKUP(A1576,Municipios!$B$2:$B$223,1,FALSE)</f>
        <v>León</v>
      </c>
    </row>
    <row r="1577" spans="1:5" x14ac:dyDescent="0.2">
      <c r="A1577" t="s">
        <v>390</v>
      </c>
      <c r="B1577" t="s">
        <v>25</v>
      </c>
      <c r="C1577" s="19" t="str">
        <f t="shared" si="24"/>
        <v>Logroño-hasta-Ciudad Real</v>
      </c>
      <c r="D1577">
        <v>571</v>
      </c>
      <c r="E1577" t="str">
        <f>VLOOKUP(A1577,Municipios!$B$2:$B$223,1,FALSE)</f>
        <v>Logroño</v>
      </c>
    </row>
    <row r="1578" spans="1:5" x14ac:dyDescent="0.2">
      <c r="A1578" t="s">
        <v>486</v>
      </c>
      <c r="B1578" t="s">
        <v>25</v>
      </c>
      <c r="C1578" s="19" t="str">
        <f t="shared" si="24"/>
        <v>Lugo-hasta-Ciudad Real</v>
      </c>
      <c r="D1578">
        <v>697</v>
      </c>
      <c r="E1578" t="str">
        <f>VLOOKUP(A1578,Municipios!$B$2:$B$223,1,FALSE)</f>
        <v>Lugo</v>
      </c>
    </row>
    <row r="1579" spans="1:5" x14ac:dyDescent="0.2">
      <c r="A1579" t="s">
        <v>211</v>
      </c>
      <c r="B1579" t="s">
        <v>25</v>
      </c>
      <c r="C1579" s="19" t="str">
        <f t="shared" si="24"/>
        <v>Lleida-hasta-Ciudad Real</v>
      </c>
      <c r="D1579">
        <v>666</v>
      </c>
      <c r="E1579" t="str">
        <f>VLOOKUP(A1579,Municipios!$B$2:$B$223,1,FALSE)</f>
        <v>Lleida</v>
      </c>
    </row>
    <row r="1580" spans="1:5" x14ac:dyDescent="0.2">
      <c r="A1580" t="s">
        <v>487</v>
      </c>
      <c r="B1580" t="s">
        <v>25</v>
      </c>
      <c r="C1580" s="19" t="str">
        <f t="shared" si="24"/>
        <v>Madrid-hasta-Ciudad Real</v>
      </c>
      <c r="D1580">
        <v>184</v>
      </c>
      <c r="E1580" t="str">
        <f>VLOOKUP(A1580,Municipios!$B$2:$B$223,1,FALSE)</f>
        <v>Madrid</v>
      </c>
    </row>
    <row r="1581" spans="1:5" x14ac:dyDescent="0.2">
      <c r="A1581" t="s">
        <v>489</v>
      </c>
      <c r="B1581" t="s">
        <v>25</v>
      </c>
      <c r="C1581" s="19" t="str">
        <f t="shared" si="24"/>
        <v>Málaga-hasta-Ciudad Real</v>
      </c>
      <c r="D1581">
        <v>342</v>
      </c>
      <c r="E1581" t="str">
        <f>VLOOKUP(A1581,Municipios!$B$2:$B$223,1,FALSE)</f>
        <v>Málaga</v>
      </c>
    </row>
    <row r="1582" spans="1:5" x14ac:dyDescent="0.2">
      <c r="A1582" t="s">
        <v>500</v>
      </c>
      <c r="B1582" t="s">
        <v>25</v>
      </c>
      <c r="C1582" s="19" t="str">
        <f t="shared" si="24"/>
        <v>Jaén-hasta-Ciudad Real</v>
      </c>
      <c r="D1582">
        <v>213</v>
      </c>
      <c r="E1582" t="str">
        <f>VLOOKUP(A1582,Municipios!$B$2:$B$223,1,FALSE)</f>
        <v>Jaén</v>
      </c>
    </row>
    <row r="1583" spans="1:5" x14ac:dyDescent="0.2">
      <c r="A1583" t="s">
        <v>207</v>
      </c>
      <c r="B1583" t="s">
        <v>25</v>
      </c>
      <c r="C1583" s="19" t="str">
        <f t="shared" si="24"/>
        <v>Girona-hasta-Ciudad Real</v>
      </c>
      <c r="D1583">
        <v>761</v>
      </c>
      <c r="E1583" t="str">
        <f>VLOOKUP(A1583,Municipios!$B$2:$B$223,1,FALSE)</f>
        <v>Girona</v>
      </c>
    </row>
    <row r="1584" spans="1:5" x14ac:dyDescent="0.2">
      <c r="A1584" t="s">
        <v>490</v>
      </c>
      <c r="B1584" t="s">
        <v>25</v>
      </c>
      <c r="C1584" s="19" t="str">
        <f t="shared" si="24"/>
        <v>Murcia-hasta-Ciudad Real</v>
      </c>
      <c r="D1584">
        <v>352</v>
      </c>
      <c r="E1584" t="str">
        <f>VLOOKUP(A1584,Municipios!$B$2:$B$223,1,FALSE)</f>
        <v>Murcia</v>
      </c>
    </row>
    <row r="1585" spans="1:5" x14ac:dyDescent="0.2">
      <c r="A1585" t="s">
        <v>494</v>
      </c>
      <c r="B1585" t="s">
        <v>26</v>
      </c>
      <c r="C1585" s="19" t="str">
        <f t="shared" si="24"/>
        <v>Palencia-hasta-Córdoba</v>
      </c>
      <c r="D1585">
        <v>661</v>
      </c>
      <c r="E1585" t="str">
        <f>VLOOKUP(A1585,Municipios!$B$2:$B$223,1,FALSE)</f>
        <v>Palencia</v>
      </c>
    </row>
    <row r="1586" spans="1:5" x14ac:dyDescent="0.2">
      <c r="A1586" t="s">
        <v>499</v>
      </c>
      <c r="B1586" t="s">
        <v>26</v>
      </c>
      <c r="C1586" s="19" t="str">
        <f t="shared" si="24"/>
        <v>Segovia-hasta-Córdoba</v>
      </c>
      <c r="D1586">
        <v>494</v>
      </c>
      <c r="E1586" t="str">
        <f>VLOOKUP(A1586,Municipios!$B$2:$B$223,1,FALSE)</f>
        <v>Segovia</v>
      </c>
    </row>
    <row r="1587" spans="1:5" x14ac:dyDescent="0.2">
      <c r="A1587" t="s">
        <v>498</v>
      </c>
      <c r="B1587" t="s">
        <v>26</v>
      </c>
      <c r="C1587" s="19" t="str">
        <f t="shared" si="24"/>
        <v>Santander-hasta-Córdoba</v>
      </c>
      <c r="D1587">
        <v>795</v>
      </c>
      <c r="E1587" t="str">
        <f>VLOOKUP(A1587,Municipios!$B$2:$B$223,1,FALSE)</f>
        <v>Santander</v>
      </c>
    </row>
    <row r="1588" spans="1:5" x14ac:dyDescent="0.2">
      <c r="A1588" t="s">
        <v>1799</v>
      </c>
      <c r="B1588" t="s">
        <v>26</v>
      </c>
      <c r="C1588" s="19" t="str">
        <f t="shared" si="24"/>
        <v>Donostia-San Sebastián-hasta-Córdoba</v>
      </c>
      <c r="D1588">
        <v>858</v>
      </c>
      <c r="E1588" t="str">
        <f>VLOOKUP(A1588,Municipios!$B$2:$B$223,1,FALSE)</f>
        <v>Donostia-San Sebastián</v>
      </c>
    </row>
    <row r="1589" spans="1:5" x14ac:dyDescent="0.2">
      <c r="A1589" t="s">
        <v>496</v>
      </c>
      <c r="B1589" t="s">
        <v>26</v>
      </c>
      <c r="C1589" s="19" t="str">
        <f t="shared" si="24"/>
        <v>Salamanca-hasta-Córdoba</v>
      </c>
      <c r="D1589">
        <v>535</v>
      </c>
      <c r="E1589" t="str">
        <f>VLOOKUP(A1589,Municipios!$B$2:$B$223,1,FALSE)</f>
        <v>Salamanca</v>
      </c>
    </row>
    <row r="1590" spans="1:5" x14ac:dyDescent="0.2">
      <c r="A1590" t="s">
        <v>491</v>
      </c>
      <c r="B1590" t="s">
        <v>26</v>
      </c>
      <c r="C1590" s="19" t="str">
        <f t="shared" si="24"/>
        <v>Pamplona/Iruña-hasta-Córdoba</v>
      </c>
      <c r="D1590">
        <v>815</v>
      </c>
      <c r="E1590" t="str">
        <f>VLOOKUP(A1590,Municipios!$B$2:$B$223,1,FALSE)</f>
        <v>Pamplona/Iruña</v>
      </c>
    </row>
    <row r="1591" spans="1:5" x14ac:dyDescent="0.2">
      <c r="A1591" t="s">
        <v>495</v>
      </c>
      <c r="B1591" t="s">
        <v>26</v>
      </c>
      <c r="C1591" s="19" t="str">
        <f t="shared" si="24"/>
        <v>Pontevedra-hasta-Córdoba</v>
      </c>
      <c r="D1591">
        <v>998</v>
      </c>
      <c r="E1591" t="str">
        <f>VLOOKUP(A1591,Municipios!$B$2:$B$223,1,FALSE)</f>
        <v>Pontevedra</v>
      </c>
    </row>
    <row r="1592" spans="1:5" x14ac:dyDescent="0.2">
      <c r="A1592" t="s">
        <v>501</v>
      </c>
      <c r="B1592" t="s">
        <v>26</v>
      </c>
      <c r="C1592" s="19" t="str">
        <f t="shared" si="24"/>
        <v>Sevilla-hasta-Córdoba</v>
      </c>
      <c r="D1592">
        <v>138</v>
      </c>
      <c r="E1592" t="str">
        <f>VLOOKUP(A1592,Municipios!$B$2:$B$223,1,FALSE)</f>
        <v>Sevilla</v>
      </c>
    </row>
    <row r="1593" spans="1:5" x14ac:dyDescent="0.2">
      <c r="A1593" t="s">
        <v>502</v>
      </c>
      <c r="B1593" t="s">
        <v>26</v>
      </c>
      <c r="C1593" s="19" t="str">
        <f t="shared" si="24"/>
        <v>Soria-hasta-Córdoba</v>
      </c>
      <c r="D1593">
        <v>618</v>
      </c>
      <c r="E1593" t="str">
        <f>VLOOKUP(A1593,Municipios!$B$2:$B$223,1,FALSE)</f>
        <v>Soria</v>
      </c>
    </row>
    <row r="1594" spans="1:5" x14ac:dyDescent="0.2">
      <c r="A1594" t="s">
        <v>503</v>
      </c>
      <c r="B1594" t="s">
        <v>26</v>
      </c>
      <c r="C1594" s="19" t="str">
        <f t="shared" si="24"/>
        <v>Tarragona-hasta-Córdoba</v>
      </c>
      <c r="D1594">
        <v>803</v>
      </c>
      <c r="E1594" t="str">
        <f>VLOOKUP(A1594,Municipios!$B$2:$B$223,1,FALSE)</f>
        <v>Tarragona</v>
      </c>
    </row>
    <row r="1595" spans="1:5" x14ac:dyDescent="0.2">
      <c r="A1595" t="s">
        <v>504</v>
      </c>
      <c r="B1595" t="s">
        <v>26</v>
      </c>
      <c r="C1595" s="19" t="str">
        <f t="shared" si="24"/>
        <v>Teruel-hasta-Córdoba</v>
      </c>
      <c r="D1595">
        <v>593</v>
      </c>
      <c r="E1595" t="str">
        <f>VLOOKUP(A1595,Municipios!$B$2:$B$223,1,FALSE)</f>
        <v>Teruel</v>
      </c>
    </row>
    <row r="1596" spans="1:5" x14ac:dyDescent="0.2">
      <c r="A1596" t="s">
        <v>488</v>
      </c>
      <c r="B1596" t="s">
        <v>26</v>
      </c>
      <c r="C1596" s="19" t="str">
        <f t="shared" si="24"/>
        <v>Toledo-hasta-Córdoba</v>
      </c>
      <c r="D1596">
        <v>307</v>
      </c>
      <c r="E1596" t="str">
        <f>VLOOKUP(A1596,Municipios!$B$2:$B$223,1,FALSE)</f>
        <v>Toledo</v>
      </c>
    </row>
    <row r="1597" spans="1:5" x14ac:dyDescent="0.2">
      <c r="A1597" t="s">
        <v>493</v>
      </c>
      <c r="B1597" t="s">
        <v>26</v>
      </c>
      <c r="C1597" s="19" t="str">
        <f t="shared" si="24"/>
        <v>Oviedo-hasta-Córdoba</v>
      </c>
      <c r="D1597">
        <v>837</v>
      </c>
      <c r="E1597" t="str">
        <f>VLOOKUP(A1597,Municipios!$B$2:$B$223,1,FALSE)</f>
        <v>Oviedo</v>
      </c>
    </row>
    <row r="1598" spans="1:5" x14ac:dyDescent="0.2">
      <c r="A1598" t="s">
        <v>1740</v>
      </c>
      <c r="B1598" t="s">
        <v>26</v>
      </c>
      <c r="C1598" s="19" t="str">
        <f t="shared" si="24"/>
        <v>Vitoria-Gasteiz-hasta-Córdoba</v>
      </c>
      <c r="D1598">
        <v>741</v>
      </c>
      <c r="E1598" t="str">
        <f>VLOOKUP(A1598,Municipios!$B$2:$B$223,1,FALSE)</f>
        <v>Vitoria-Gasteiz</v>
      </c>
    </row>
    <row r="1599" spans="1:5" x14ac:dyDescent="0.2">
      <c r="A1599" t="s">
        <v>1800</v>
      </c>
      <c r="B1599" t="s">
        <v>26</v>
      </c>
      <c r="C1599" s="19" t="str">
        <f t="shared" ref="C1599:C1662" si="25">CONCATENATE(A1599,"-hasta-",B1599)</f>
        <v>Huelva-hasta-Córdoba</v>
      </c>
      <c r="D1599">
        <v>229</v>
      </c>
      <c r="E1599" t="str">
        <f>VLOOKUP(A1599,Municipios!$B$2:$B$223,1,FALSE)</f>
        <v>Huelva</v>
      </c>
    </row>
    <row r="1600" spans="1:5" x14ac:dyDescent="0.2">
      <c r="A1600" t="s">
        <v>527</v>
      </c>
      <c r="B1600" t="s">
        <v>26</v>
      </c>
      <c r="C1600" s="19" t="str">
        <f t="shared" si="25"/>
        <v>Valencia-hasta-Córdoba</v>
      </c>
      <c r="D1600">
        <v>548</v>
      </c>
      <c r="E1600" t="str">
        <f>VLOOKUP(A1600,Municipios!$B$2:$B$223,1,FALSE)</f>
        <v>Valencia</v>
      </c>
    </row>
    <row r="1601" spans="1:5" x14ac:dyDescent="0.2">
      <c r="A1601" t="s">
        <v>210</v>
      </c>
      <c r="B1601" t="s">
        <v>26</v>
      </c>
      <c r="C1601" s="19" t="str">
        <f t="shared" si="25"/>
        <v>León-hasta-Córdoba</v>
      </c>
      <c r="D1601">
        <v>739</v>
      </c>
      <c r="E1601" t="str">
        <f>VLOOKUP(A1601,Municipios!$B$2:$B$223,1,FALSE)</f>
        <v>León</v>
      </c>
    </row>
    <row r="1602" spans="1:5" x14ac:dyDescent="0.2">
      <c r="A1602" t="s">
        <v>530</v>
      </c>
      <c r="B1602" t="s">
        <v>26</v>
      </c>
      <c r="C1602" s="19" t="str">
        <f t="shared" si="25"/>
        <v>Zamora-hasta-Córdoba</v>
      </c>
      <c r="D1602">
        <v>600</v>
      </c>
      <c r="E1602" t="str">
        <f>VLOOKUP(A1602,Municipios!$B$2:$B$223,1,FALSE)</f>
        <v>Zamora</v>
      </c>
    </row>
    <row r="1603" spans="1:5" x14ac:dyDescent="0.2">
      <c r="A1603" t="s">
        <v>531</v>
      </c>
      <c r="B1603" t="s">
        <v>26</v>
      </c>
      <c r="C1603" s="19" t="str">
        <f t="shared" si="25"/>
        <v>Zaragoza-hasta-Córdoba</v>
      </c>
      <c r="D1603">
        <v>709</v>
      </c>
      <c r="E1603" t="str">
        <f>VLOOKUP(A1603,Municipios!$B$2:$B$223,1,FALSE)</f>
        <v>Zaragoza</v>
      </c>
    </row>
    <row r="1604" spans="1:5" x14ac:dyDescent="0.2">
      <c r="A1604" t="s">
        <v>97</v>
      </c>
      <c r="B1604" t="s">
        <v>26</v>
      </c>
      <c r="C1604" s="19" t="str">
        <f t="shared" si="25"/>
        <v>Coruña (A)-hasta-Córdoba</v>
      </c>
      <c r="D1604">
        <v>995</v>
      </c>
      <c r="E1604" t="str">
        <f>VLOOKUP(A1604,Municipios!$B$2:$B$223,1,FALSE)</f>
        <v>Coruña (A)</v>
      </c>
    </row>
    <row r="1605" spans="1:5" x14ac:dyDescent="0.2">
      <c r="A1605" t="s">
        <v>98</v>
      </c>
      <c r="B1605" t="s">
        <v>26</v>
      </c>
      <c r="C1605" s="19" t="str">
        <f t="shared" si="25"/>
        <v>Cuenca-hasta-Córdoba</v>
      </c>
      <c r="D1605">
        <v>451</v>
      </c>
      <c r="E1605" t="str">
        <f>VLOOKUP(A1605,Municipios!$B$2:$B$223,1,FALSE)</f>
        <v>Cuenca</v>
      </c>
    </row>
    <row r="1606" spans="1:5" x14ac:dyDescent="0.2">
      <c r="A1606" t="s">
        <v>207</v>
      </c>
      <c r="B1606" t="s">
        <v>26</v>
      </c>
      <c r="C1606" s="19" t="str">
        <f t="shared" si="25"/>
        <v>Girona-hasta-Córdoba</v>
      </c>
      <c r="D1606">
        <v>982</v>
      </c>
      <c r="E1606" t="str">
        <f>VLOOKUP(A1606,Municipios!$B$2:$B$223,1,FALSE)</f>
        <v>Girona</v>
      </c>
    </row>
    <row r="1607" spans="1:5" x14ac:dyDescent="0.2">
      <c r="A1607" t="s">
        <v>630</v>
      </c>
      <c r="B1607" t="s">
        <v>26</v>
      </c>
      <c r="C1607" s="19" t="str">
        <f t="shared" si="25"/>
        <v>Granada-hasta-Córdoba</v>
      </c>
      <c r="D1607">
        <v>231</v>
      </c>
      <c r="E1607" t="str">
        <f>VLOOKUP(A1607,Municipios!$B$2:$B$223,1,FALSE)</f>
        <v>Granada</v>
      </c>
    </row>
    <row r="1608" spans="1:5" x14ac:dyDescent="0.2">
      <c r="A1608" t="s">
        <v>500</v>
      </c>
      <c r="B1608" t="s">
        <v>26</v>
      </c>
      <c r="C1608" s="19" t="str">
        <f t="shared" si="25"/>
        <v>Jaén-hasta-Córdoba</v>
      </c>
      <c r="D1608">
        <v>104</v>
      </c>
      <c r="E1608" t="str">
        <f>VLOOKUP(A1608,Municipios!$B$2:$B$223,1,FALSE)</f>
        <v>Jaén</v>
      </c>
    </row>
    <row r="1609" spans="1:5" x14ac:dyDescent="0.2">
      <c r="A1609" t="s">
        <v>497</v>
      </c>
      <c r="B1609" t="s">
        <v>26</v>
      </c>
      <c r="C1609" s="19" t="str">
        <f t="shared" si="25"/>
        <v>Huesca-hasta-Córdoba</v>
      </c>
      <c r="D1609">
        <v>779</v>
      </c>
      <c r="E1609" t="str">
        <f>VLOOKUP(A1609,Municipios!$B$2:$B$223,1,FALSE)</f>
        <v>Huesca</v>
      </c>
    </row>
    <row r="1610" spans="1:5" x14ac:dyDescent="0.2">
      <c r="A1610" t="s">
        <v>492</v>
      </c>
      <c r="B1610" t="s">
        <v>26</v>
      </c>
      <c r="C1610" s="19" t="str">
        <f t="shared" si="25"/>
        <v>Ourense-hasta-Córdoba</v>
      </c>
      <c r="D1610">
        <v>893</v>
      </c>
      <c r="E1610" t="str">
        <f>VLOOKUP(A1610,Municipios!$B$2:$B$223,1,FALSE)</f>
        <v>Ourense</v>
      </c>
    </row>
    <row r="1611" spans="1:5" x14ac:dyDescent="0.2">
      <c r="A1611" t="s">
        <v>390</v>
      </c>
      <c r="B1611" t="s">
        <v>26</v>
      </c>
      <c r="C1611" s="19" t="str">
        <f t="shared" si="25"/>
        <v>Logroño-hasta-Córdoba</v>
      </c>
      <c r="D1611">
        <v>776</v>
      </c>
      <c r="E1611" t="str">
        <f>VLOOKUP(A1611,Municipios!$B$2:$B$223,1,FALSE)</f>
        <v>Logroño</v>
      </c>
    </row>
    <row r="1612" spans="1:5" x14ac:dyDescent="0.2">
      <c r="A1612" t="s">
        <v>486</v>
      </c>
      <c r="B1612" t="s">
        <v>26</v>
      </c>
      <c r="C1612" s="19" t="str">
        <f t="shared" si="25"/>
        <v>Lugo-hasta-Córdoba</v>
      </c>
      <c r="D1612">
        <v>907</v>
      </c>
      <c r="E1612" t="str">
        <f>VLOOKUP(A1612,Municipios!$B$2:$B$223,1,FALSE)</f>
        <v>Lugo</v>
      </c>
    </row>
    <row r="1613" spans="1:5" x14ac:dyDescent="0.2">
      <c r="A1613" t="s">
        <v>211</v>
      </c>
      <c r="B1613" t="s">
        <v>26</v>
      </c>
      <c r="C1613" s="19" t="str">
        <f t="shared" si="25"/>
        <v>Lleida-hasta-Córdoba</v>
      </c>
      <c r="D1613">
        <v>869</v>
      </c>
      <c r="E1613" t="str">
        <f>VLOOKUP(A1613,Municipios!$B$2:$B$223,1,FALSE)</f>
        <v>Lleida</v>
      </c>
    </row>
    <row r="1614" spans="1:5" x14ac:dyDescent="0.2">
      <c r="A1614" t="s">
        <v>487</v>
      </c>
      <c r="B1614" t="s">
        <v>26</v>
      </c>
      <c r="C1614" s="19" t="str">
        <f t="shared" si="25"/>
        <v>Madrid-hasta-Córdoba</v>
      </c>
      <c r="D1614">
        <v>391</v>
      </c>
      <c r="E1614" t="str">
        <f>VLOOKUP(A1614,Municipios!$B$2:$B$223,1,FALSE)</f>
        <v>Madrid</v>
      </c>
    </row>
    <row r="1615" spans="1:5" x14ac:dyDescent="0.2">
      <c r="A1615" t="s">
        <v>489</v>
      </c>
      <c r="B1615" t="s">
        <v>26</v>
      </c>
      <c r="C1615" s="19" t="str">
        <f t="shared" si="25"/>
        <v>Málaga-hasta-Córdoba</v>
      </c>
      <c r="D1615">
        <v>159</v>
      </c>
      <c r="E1615" t="str">
        <f>VLOOKUP(A1615,Municipios!$B$2:$B$223,1,FALSE)</f>
        <v>Málaga</v>
      </c>
    </row>
    <row r="1616" spans="1:5" x14ac:dyDescent="0.2">
      <c r="A1616" t="s">
        <v>490</v>
      </c>
      <c r="B1616" t="s">
        <v>26</v>
      </c>
      <c r="C1616" s="19" t="str">
        <f t="shared" si="25"/>
        <v>Murcia-hasta-Córdoba</v>
      </c>
      <c r="D1616">
        <v>496</v>
      </c>
      <c r="E1616" t="str">
        <f>VLOOKUP(A1616,Municipios!$B$2:$B$223,1,FALSE)</f>
        <v>Murcia</v>
      </c>
    </row>
    <row r="1617" spans="1:5" x14ac:dyDescent="0.2">
      <c r="A1617" t="s">
        <v>208</v>
      </c>
      <c r="B1617" t="s">
        <v>26</v>
      </c>
      <c r="C1617" s="19" t="str">
        <f t="shared" si="25"/>
        <v>Guadalajara-hasta-Córdoba</v>
      </c>
      <c r="D1617">
        <v>448</v>
      </c>
      <c r="E1617" t="str">
        <f>VLOOKUP(A1617,Municipios!$B$2:$B$223,1,FALSE)</f>
        <v>Guadalajara</v>
      </c>
    </row>
    <row r="1618" spans="1:5" x14ac:dyDescent="0.2">
      <c r="A1618" t="s">
        <v>528</v>
      </c>
      <c r="B1618" t="s">
        <v>26</v>
      </c>
      <c r="C1618" s="19" t="str">
        <f t="shared" si="25"/>
        <v>Valladolid-hasta-Córdoba</v>
      </c>
      <c r="D1618">
        <v>613</v>
      </c>
      <c r="E1618" t="str">
        <f>VLOOKUP(A1618,Municipios!$B$2:$B$223,1,FALSE)</f>
        <v>Valladolid</v>
      </c>
    </row>
    <row r="1619" spans="1:5" x14ac:dyDescent="0.2">
      <c r="A1619" t="s">
        <v>211</v>
      </c>
      <c r="B1619" t="s">
        <v>97</v>
      </c>
      <c r="C1619" s="19" t="str">
        <f t="shared" si="25"/>
        <v>Lleida-hasta-Coruña (A)</v>
      </c>
      <c r="D1619">
        <v>991</v>
      </c>
      <c r="E1619" t="str">
        <f>VLOOKUP(A1619,Municipios!$B$2:$B$223,1,FALSE)</f>
        <v>Lleida</v>
      </c>
    </row>
    <row r="1620" spans="1:5" x14ac:dyDescent="0.2">
      <c r="A1620" t="s">
        <v>1799</v>
      </c>
      <c r="B1620" t="s">
        <v>97</v>
      </c>
      <c r="C1620" s="19" t="str">
        <f t="shared" si="25"/>
        <v>Donostia-San Sebastián-hasta-Coruña (A)</v>
      </c>
      <c r="D1620">
        <v>699</v>
      </c>
      <c r="E1620" t="str">
        <f>VLOOKUP(A1620,Municipios!$B$2:$B$223,1,FALSE)</f>
        <v>Donostia-San Sebastián</v>
      </c>
    </row>
    <row r="1621" spans="1:5" x14ac:dyDescent="0.2">
      <c r="A1621" t="s">
        <v>496</v>
      </c>
      <c r="B1621" t="s">
        <v>97</v>
      </c>
      <c r="C1621" s="19" t="str">
        <f t="shared" si="25"/>
        <v>Salamanca-hasta-Coruña (A)</v>
      </c>
      <c r="D1621">
        <v>461</v>
      </c>
      <c r="E1621" t="str">
        <f>VLOOKUP(A1621,Municipios!$B$2:$B$223,1,FALSE)</f>
        <v>Salamanca</v>
      </c>
    </row>
    <row r="1622" spans="1:5" x14ac:dyDescent="0.2">
      <c r="A1622" t="s">
        <v>495</v>
      </c>
      <c r="B1622" t="s">
        <v>97</v>
      </c>
      <c r="C1622" s="19" t="str">
        <f t="shared" si="25"/>
        <v>Pontevedra-hasta-Coruña (A)</v>
      </c>
      <c r="D1622">
        <v>132</v>
      </c>
      <c r="E1622" t="str">
        <f>VLOOKUP(A1622,Municipios!$B$2:$B$223,1,FALSE)</f>
        <v>Pontevedra</v>
      </c>
    </row>
    <row r="1623" spans="1:5" x14ac:dyDescent="0.2">
      <c r="A1623" t="s">
        <v>491</v>
      </c>
      <c r="B1623" t="s">
        <v>97</v>
      </c>
      <c r="C1623" s="19" t="str">
        <f t="shared" si="25"/>
        <v>Pamplona/Iruña-hasta-Coruña (A)</v>
      </c>
      <c r="D1623">
        <v>789</v>
      </c>
      <c r="E1623" t="str">
        <f>VLOOKUP(A1623,Municipios!$B$2:$B$223,1,FALSE)</f>
        <v>Pamplona/Iruña</v>
      </c>
    </row>
    <row r="1624" spans="1:5" x14ac:dyDescent="0.2">
      <c r="A1624" t="s">
        <v>494</v>
      </c>
      <c r="B1624" t="s">
        <v>97</v>
      </c>
      <c r="C1624" s="19" t="str">
        <f t="shared" si="25"/>
        <v>Palencia-hasta-Coruña (A)</v>
      </c>
      <c r="D1624">
        <v>434</v>
      </c>
      <c r="E1624" t="str">
        <f>VLOOKUP(A1624,Municipios!$B$2:$B$223,1,FALSE)</f>
        <v>Palencia</v>
      </c>
    </row>
    <row r="1625" spans="1:5" x14ac:dyDescent="0.2">
      <c r="A1625" t="s">
        <v>493</v>
      </c>
      <c r="B1625" t="s">
        <v>97</v>
      </c>
      <c r="C1625" s="19" t="str">
        <f t="shared" si="25"/>
        <v>Oviedo-hasta-Coruña (A)</v>
      </c>
      <c r="D1625">
        <v>301</v>
      </c>
      <c r="E1625" t="str">
        <f>VLOOKUP(A1625,Municipios!$B$2:$B$223,1,FALSE)</f>
        <v>Oviedo</v>
      </c>
    </row>
    <row r="1626" spans="1:5" x14ac:dyDescent="0.2">
      <c r="A1626" t="s">
        <v>492</v>
      </c>
      <c r="B1626" t="s">
        <v>97</v>
      </c>
      <c r="C1626" s="19" t="str">
        <f t="shared" si="25"/>
        <v>Ourense-hasta-Coruña (A)</v>
      </c>
      <c r="D1626">
        <v>238</v>
      </c>
      <c r="E1626" t="str">
        <f>VLOOKUP(A1626,Municipios!$B$2:$B$223,1,FALSE)</f>
        <v>Ourense</v>
      </c>
    </row>
    <row r="1627" spans="1:5" x14ac:dyDescent="0.2">
      <c r="A1627" t="s">
        <v>490</v>
      </c>
      <c r="B1627" t="s">
        <v>97</v>
      </c>
      <c r="C1627" s="19" t="str">
        <f t="shared" si="25"/>
        <v>Murcia-hasta-Coruña (A)</v>
      </c>
      <c r="D1627">
        <v>997</v>
      </c>
      <c r="E1627" t="str">
        <f>VLOOKUP(A1627,Municipios!$B$2:$B$223,1,FALSE)</f>
        <v>Murcia</v>
      </c>
    </row>
    <row r="1628" spans="1:5" x14ac:dyDescent="0.2">
      <c r="A1628" t="s">
        <v>498</v>
      </c>
      <c r="B1628" t="s">
        <v>97</v>
      </c>
      <c r="C1628" s="19" t="str">
        <f t="shared" si="25"/>
        <v>Santander-hasta-Coruña (A)</v>
      </c>
      <c r="D1628">
        <v>494</v>
      </c>
      <c r="E1628" t="str">
        <f>VLOOKUP(A1628,Municipios!$B$2:$B$223,1,FALSE)</f>
        <v>Santander</v>
      </c>
    </row>
    <row r="1629" spans="1:5" x14ac:dyDescent="0.2">
      <c r="A1629" t="s">
        <v>487</v>
      </c>
      <c r="B1629" t="s">
        <v>97</v>
      </c>
      <c r="C1629" s="19" t="str">
        <f t="shared" si="25"/>
        <v>Madrid-hasta-Coruña (A)</v>
      </c>
      <c r="D1629">
        <v>590</v>
      </c>
      <c r="E1629" t="str">
        <f>VLOOKUP(A1629,Municipios!$B$2:$B$223,1,FALSE)</f>
        <v>Madrid</v>
      </c>
    </row>
    <row r="1630" spans="1:5" x14ac:dyDescent="0.2">
      <c r="A1630" t="s">
        <v>1800</v>
      </c>
      <c r="B1630" t="s">
        <v>97</v>
      </c>
      <c r="C1630" s="19" t="str">
        <f t="shared" si="25"/>
        <v>Huelva-hasta-Coruña (A)</v>
      </c>
      <c r="D1630">
        <v>1016</v>
      </c>
      <c r="E1630" t="str">
        <f>VLOOKUP(A1630,Municipios!$B$2:$B$223,1,FALSE)</f>
        <v>Huelva</v>
      </c>
    </row>
    <row r="1631" spans="1:5" x14ac:dyDescent="0.2">
      <c r="A1631" t="s">
        <v>486</v>
      </c>
      <c r="B1631" t="s">
        <v>97</v>
      </c>
      <c r="C1631" s="19" t="str">
        <f t="shared" si="25"/>
        <v>Lugo-hasta-Coruña (A)</v>
      </c>
      <c r="D1631">
        <v>88</v>
      </c>
      <c r="E1631" t="str">
        <f>VLOOKUP(A1631,Municipios!$B$2:$B$223,1,FALSE)</f>
        <v>Lugo</v>
      </c>
    </row>
    <row r="1632" spans="1:5" x14ac:dyDescent="0.2">
      <c r="A1632" t="s">
        <v>390</v>
      </c>
      <c r="B1632" t="s">
        <v>97</v>
      </c>
      <c r="C1632" s="19" t="str">
        <f t="shared" si="25"/>
        <v>Logroño-hasta-Coruña (A)</v>
      </c>
      <c r="D1632">
        <v>641</v>
      </c>
      <c r="E1632" t="str">
        <f>VLOOKUP(A1632,Municipios!$B$2:$B$223,1,FALSE)</f>
        <v>Logroño</v>
      </c>
    </row>
    <row r="1633" spans="1:5" x14ac:dyDescent="0.2">
      <c r="A1633" t="s">
        <v>210</v>
      </c>
      <c r="B1633" t="s">
        <v>97</v>
      </c>
      <c r="C1633" s="19" t="str">
        <f t="shared" si="25"/>
        <v>León-hasta-Coruña (A)</v>
      </c>
      <c r="D1633">
        <v>308</v>
      </c>
      <c r="E1633" t="str">
        <f>VLOOKUP(A1633,Municipios!$B$2:$B$223,1,FALSE)</f>
        <v>León</v>
      </c>
    </row>
    <row r="1634" spans="1:5" x14ac:dyDescent="0.2">
      <c r="A1634" t="s">
        <v>500</v>
      </c>
      <c r="B1634" t="s">
        <v>97</v>
      </c>
      <c r="C1634" s="19" t="str">
        <f t="shared" si="25"/>
        <v>Jaén-hasta-Coruña (A)</v>
      </c>
      <c r="D1634">
        <v>928</v>
      </c>
      <c r="E1634" t="str">
        <f>VLOOKUP(A1634,Municipios!$B$2:$B$223,1,FALSE)</f>
        <v>Jaén</v>
      </c>
    </row>
    <row r="1635" spans="1:5" x14ac:dyDescent="0.2">
      <c r="A1635" t="s">
        <v>497</v>
      </c>
      <c r="B1635" t="s">
        <v>97</v>
      </c>
      <c r="C1635" s="19" t="str">
        <f t="shared" si="25"/>
        <v>Huesca-hasta-Coruña (A)</v>
      </c>
      <c r="D1635">
        <v>887</v>
      </c>
      <c r="E1635" t="str">
        <f>VLOOKUP(A1635,Municipios!$B$2:$B$223,1,FALSE)</f>
        <v>Huesca</v>
      </c>
    </row>
    <row r="1636" spans="1:5" x14ac:dyDescent="0.2">
      <c r="A1636" t="s">
        <v>208</v>
      </c>
      <c r="B1636" t="s">
        <v>97</v>
      </c>
      <c r="C1636" s="19" t="str">
        <f t="shared" si="25"/>
        <v>Guadalajara-hasta-Coruña (A)</v>
      </c>
      <c r="D1636">
        <v>649</v>
      </c>
      <c r="E1636" t="str">
        <f>VLOOKUP(A1636,Municipios!$B$2:$B$223,1,FALSE)</f>
        <v>Guadalajara</v>
      </c>
    </row>
    <row r="1637" spans="1:5" x14ac:dyDescent="0.2">
      <c r="A1637" t="s">
        <v>207</v>
      </c>
      <c r="B1637" t="s">
        <v>97</v>
      </c>
      <c r="C1637" s="19" t="str">
        <f t="shared" si="25"/>
        <v>Girona-hasta-Coruña (A)</v>
      </c>
      <c r="D1637">
        <v>1195</v>
      </c>
      <c r="E1637" t="str">
        <f>VLOOKUP(A1637,Municipios!$B$2:$B$223,1,FALSE)</f>
        <v>Girona</v>
      </c>
    </row>
    <row r="1638" spans="1:5" x14ac:dyDescent="0.2">
      <c r="A1638" t="s">
        <v>98</v>
      </c>
      <c r="B1638" t="s">
        <v>97</v>
      </c>
      <c r="C1638" s="19" t="str">
        <f t="shared" si="25"/>
        <v>Cuenca-hasta-Coruña (A)</v>
      </c>
      <c r="D1638">
        <v>779</v>
      </c>
      <c r="E1638" t="str">
        <f>VLOOKUP(A1638,Municipios!$B$2:$B$223,1,FALSE)</f>
        <v>Cuenca</v>
      </c>
    </row>
    <row r="1639" spans="1:5" x14ac:dyDescent="0.2">
      <c r="A1639" t="s">
        <v>489</v>
      </c>
      <c r="B1639" t="s">
        <v>97</v>
      </c>
      <c r="C1639" s="19" t="str">
        <f t="shared" si="25"/>
        <v>Málaga-hasta-Coruña (A)</v>
      </c>
      <c r="D1639">
        <v>1130</v>
      </c>
      <c r="E1639" t="str">
        <f>VLOOKUP(A1639,Municipios!$B$2:$B$223,1,FALSE)</f>
        <v>Málaga</v>
      </c>
    </row>
    <row r="1640" spans="1:5" x14ac:dyDescent="0.2">
      <c r="A1640" t="s">
        <v>1740</v>
      </c>
      <c r="B1640" t="s">
        <v>97</v>
      </c>
      <c r="C1640" s="19" t="str">
        <f t="shared" si="25"/>
        <v>Vitoria-Gasteiz-hasta-Coruña (A)</v>
      </c>
      <c r="D1640">
        <v>718</v>
      </c>
      <c r="E1640" t="str">
        <f>VLOOKUP(A1640,Municipios!$B$2:$B$223,1,FALSE)</f>
        <v>Vitoria-Gasteiz</v>
      </c>
    </row>
    <row r="1641" spans="1:5" x14ac:dyDescent="0.2">
      <c r="A1641" t="s">
        <v>499</v>
      </c>
      <c r="B1641" t="s">
        <v>97</v>
      </c>
      <c r="C1641" s="19" t="str">
        <f t="shared" si="25"/>
        <v>Segovia-hasta-Coruña (A)</v>
      </c>
      <c r="D1641">
        <v>546</v>
      </c>
      <c r="E1641" t="str">
        <f>VLOOKUP(A1641,Municipios!$B$2:$B$223,1,FALSE)</f>
        <v>Segovia</v>
      </c>
    </row>
    <row r="1642" spans="1:5" x14ac:dyDescent="0.2">
      <c r="A1642" t="s">
        <v>630</v>
      </c>
      <c r="B1642" t="s">
        <v>97</v>
      </c>
      <c r="C1642" s="19" t="str">
        <f t="shared" si="25"/>
        <v>Granada-hasta-Coruña (A)</v>
      </c>
      <c r="D1642">
        <v>1019</v>
      </c>
      <c r="E1642" t="str">
        <f>VLOOKUP(A1642,Municipios!$B$2:$B$223,1,FALSE)</f>
        <v>Granada</v>
      </c>
    </row>
    <row r="1643" spans="1:5" x14ac:dyDescent="0.2">
      <c r="A1643" t="s">
        <v>530</v>
      </c>
      <c r="B1643" t="s">
        <v>97</v>
      </c>
      <c r="C1643" s="19" t="str">
        <f t="shared" si="25"/>
        <v>Zamora-hasta-Coruña (A)</v>
      </c>
      <c r="D1643">
        <v>392</v>
      </c>
      <c r="E1643" t="str">
        <f>VLOOKUP(A1643,Municipios!$B$2:$B$223,1,FALSE)</f>
        <v>Zamora</v>
      </c>
    </row>
    <row r="1644" spans="1:5" x14ac:dyDescent="0.2">
      <c r="A1644" t="s">
        <v>528</v>
      </c>
      <c r="B1644" t="s">
        <v>97</v>
      </c>
      <c r="C1644" s="19" t="str">
        <f t="shared" si="25"/>
        <v>Valladolid-hasta-Coruña (A)</v>
      </c>
      <c r="D1644">
        <v>442</v>
      </c>
      <c r="E1644" t="str">
        <f>VLOOKUP(A1644,Municipios!$B$2:$B$223,1,FALSE)</f>
        <v>Valladolid</v>
      </c>
    </row>
    <row r="1645" spans="1:5" x14ac:dyDescent="0.2">
      <c r="A1645" t="s">
        <v>527</v>
      </c>
      <c r="B1645" t="s">
        <v>97</v>
      </c>
      <c r="C1645" s="19" t="str">
        <f t="shared" si="25"/>
        <v>Valencia-hasta-Coruña (A)</v>
      </c>
      <c r="D1645">
        <v>956</v>
      </c>
      <c r="E1645" t="str">
        <f>VLOOKUP(A1645,Municipios!$B$2:$B$223,1,FALSE)</f>
        <v>Valencia</v>
      </c>
    </row>
    <row r="1646" spans="1:5" x14ac:dyDescent="0.2">
      <c r="A1646" t="s">
        <v>488</v>
      </c>
      <c r="B1646" t="s">
        <v>97</v>
      </c>
      <c r="C1646" s="19" t="str">
        <f t="shared" si="25"/>
        <v>Toledo-hasta-Coruña (A)</v>
      </c>
      <c r="D1646">
        <v>666</v>
      </c>
      <c r="E1646" t="str">
        <f>VLOOKUP(A1646,Municipios!$B$2:$B$223,1,FALSE)</f>
        <v>Toledo</v>
      </c>
    </row>
    <row r="1647" spans="1:5" x14ac:dyDescent="0.2">
      <c r="A1647" t="s">
        <v>504</v>
      </c>
      <c r="B1647" t="s">
        <v>97</v>
      </c>
      <c r="C1647" s="19" t="str">
        <f t="shared" si="25"/>
        <v>Teruel-hasta-Coruña (A)</v>
      </c>
      <c r="D1647">
        <v>924</v>
      </c>
      <c r="E1647" t="str">
        <f>VLOOKUP(A1647,Municipios!$B$2:$B$223,1,FALSE)</f>
        <v>Teruel</v>
      </c>
    </row>
    <row r="1648" spans="1:5" x14ac:dyDescent="0.2">
      <c r="A1648" t="s">
        <v>503</v>
      </c>
      <c r="B1648" t="s">
        <v>97</v>
      </c>
      <c r="C1648" s="19" t="str">
        <f t="shared" si="25"/>
        <v>Tarragona-hasta-Coruña (A)</v>
      </c>
      <c r="D1648">
        <v>1079</v>
      </c>
      <c r="E1648" t="str">
        <f>VLOOKUP(A1648,Municipios!$B$2:$B$223,1,FALSE)</f>
        <v>Tarragona</v>
      </c>
    </row>
    <row r="1649" spans="1:5" x14ac:dyDescent="0.2">
      <c r="A1649" t="s">
        <v>502</v>
      </c>
      <c r="B1649" t="s">
        <v>97</v>
      </c>
      <c r="C1649" s="19" t="str">
        <f t="shared" si="25"/>
        <v>Soria-hasta-Coruña (A)</v>
      </c>
      <c r="D1649">
        <v>659</v>
      </c>
      <c r="E1649" t="str">
        <f>VLOOKUP(A1649,Municipios!$B$2:$B$223,1,FALSE)</f>
        <v>Soria</v>
      </c>
    </row>
    <row r="1650" spans="1:5" x14ac:dyDescent="0.2">
      <c r="A1650" t="s">
        <v>501</v>
      </c>
      <c r="B1650" t="s">
        <v>97</v>
      </c>
      <c r="C1650" s="19" t="str">
        <f t="shared" si="25"/>
        <v>Sevilla-hasta-Coruña (A)</v>
      </c>
      <c r="D1650">
        <v>930</v>
      </c>
      <c r="E1650" t="str">
        <f>VLOOKUP(A1650,Municipios!$B$2:$B$223,1,FALSE)</f>
        <v>Sevilla</v>
      </c>
    </row>
    <row r="1651" spans="1:5" x14ac:dyDescent="0.2">
      <c r="A1651" t="s">
        <v>531</v>
      </c>
      <c r="B1651" t="s">
        <v>97</v>
      </c>
      <c r="C1651" s="19" t="str">
        <f t="shared" si="25"/>
        <v>Zaragoza-hasta-Coruña (A)</v>
      </c>
      <c r="D1651">
        <v>812</v>
      </c>
      <c r="E1651" t="str">
        <f>VLOOKUP(A1651,Municipios!$B$2:$B$223,1,FALSE)</f>
        <v>Zaragoza</v>
      </c>
    </row>
    <row r="1652" spans="1:5" x14ac:dyDescent="0.2">
      <c r="A1652" t="s">
        <v>530</v>
      </c>
      <c r="B1652" t="s">
        <v>98</v>
      </c>
      <c r="C1652" s="19" t="str">
        <f t="shared" si="25"/>
        <v>Zamora-hasta-Cuenca</v>
      </c>
      <c r="D1652">
        <v>439</v>
      </c>
      <c r="E1652" t="str">
        <f>VLOOKUP(A1652,Municipios!$B$2:$B$223,1,FALSE)</f>
        <v>Zamora</v>
      </c>
    </row>
    <row r="1653" spans="1:5" x14ac:dyDescent="0.2">
      <c r="A1653" t="s">
        <v>502</v>
      </c>
      <c r="B1653" t="s">
        <v>98</v>
      </c>
      <c r="C1653" s="19" t="str">
        <f t="shared" si="25"/>
        <v>Soria-hasta-Cuenca</v>
      </c>
      <c r="D1653">
        <v>269</v>
      </c>
      <c r="E1653" t="str">
        <f>VLOOKUP(A1653,Municipios!$B$2:$B$223,1,FALSE)</f>
        <v>Soria</v>
      </c>
    </row>
    <row r="1654" spans="1:5" x14ac:dyDescent="0.2">
      <c r="A1654" t="s">
        <v>495</v>
      </c>
      <c r="B1654" t="s">
        <v>98</v>
      </c>
      <c r="C1654" s="19" t="str">
        <f t="shared" si="25"/>
        <v>Pontevedra-hasta-Cuenca</v>
      </c>
      <c r="D1654">
        <v>774</v>
      </c>
      <c r="E1654" t="str">
        <f>VLOOKUP(A1654,Municipios!$B$2:$B$223,1,FALSE)</f>
        <v>Pontevedra</v>
      </c>
    </row>
    <row r="1655" spans="1:5" x14ac:dyDescent="0.2">
      <c r="A1655" t="s">
        <v>1799</v>
      </c>
      <c r="B1655" t="s">
        <v>98</v>
      </c>
      <c r="C1655" s="19" t="str">
        <f t="shared" si="25"/>
        <v>Donostia-San Sebastián-hasta-Cuenca</v>
      </c>
      <c r="D1655">
        <v>543</v>
      </c>
      <c r="E1655" t="str">
        <f>VLOOKUP(A1655,Municipios!$B$2:$B$223,1,FALSE)</f>
        <v>Donostia-San Sebastián</v>
      </c>
    </row>
    <row r="1656" spans="1:5" x14ac:dyDescent="0.2">
      <c r="A1656" t="s">
        <v>498</v>
      </c>
      <c r="B1656" t="s">
        <v>98</v>
      </c>
      <c r="C1656" s="19" t="str">
        <f t="shared" si="25"/>
        <v>Santander-hasta-Cuenca</v>
      </c>
      <c r="D1656">
        <v>564</v>
      </c>
      <c r="E1656" t="str">
        <f>VLOOKUP(A1656,Municipios!$B$2:$B$223,1,FALSE)</f>
        <v>Santander</v>
      </c>
    </row>
    <row r="1657" spans="1:5" x14ac:dyDescent="0.2">
      <c r="A1657" t="s">
        <v>499</v>
      </c>
      <c r="B1657" t="s">
        <v>98</v>
      </c>
      <c r="C1657" s="19" t="str">
        <f t="shared" si="25"/>
        <v>Segovia-hasta-Cuenca</v>
      </c>
      <c r="D1657">
        <v>280</v>
      </c>
      <c r="E1657" t="str">
        <f>VLOOKUP(A1657,Municipios!$B$2:$B$223,1,FALSE)</f>
        <v>Segovia</v>
      </c>
    </row>
    <row r="1658" spans="1:5" x14ac:dyDescent="0.2">
      <c r="A1658" t="s">
        <v>501</v>
      </c>
      <c r="B1658" t="s">
        <v>98</v>
      </c>
      <c r="C1658" s="19" t="str">
        <f t="shared" si="25"/>
        <v>Sevilla-hasta-Cuenca</v>
      </c>
      <c r="D1658">
        <v>588</v>
      </c>
      <c r="E1658" t="str">
        <f>VLOOKUP(A1658,Municipios!$B$2:$B$223,1,FALSE)</f>
        <v>Sevilla</v>
      </c>
    </row>
    <row r="1659" spans="1:5" x14ac:dyDescent="0.2">
      <c r="A1659" t="s">
        <v>503</v>
      </c>
      <c r="B1659" t="s">
        <v>98</v>
      </c>
      <c r="C1659" s="19" t="str">
        <f t="shared" si="25"/>
        <v>Tarragona-hasta-Cuenca</v>
      </c>
      <c r="D1659">
        <v>446</v>
      </c>
      <c r="E1659" t="str">
        <f>VLOOKUP(A1659,Municipios!$B$2:$B$223,1,FALSE)</f>
        <v>Tarragona</v>
      </c>
    </row>
    <row r="1660" spans="1:5" x14ac:dyDescent="0.2">
      <c r="A1660" t="s">
        <v>504</v>
      </c>
      <c r="B1660" t="s">
        <v>98</v>
      </c>
      <c r="C1660" s="19" t="str">
        <f t="shared" si="25"/>
        <v>Teruel-hasta-Cuenca</v>
      </c>
      <c r="D1660">
        <v>147</v>
      </c>
      <c r="E1660" t="str">
        <f>VLOOKUP(A1660,Municipios!$B$2:$B$223,1,FALSE)</f>
        <v>Teruel</v>
      </c>
    </row>
    <row r="1661" spans="1:5" x14ac:dyDescent="0.2">
      <c r="A1661" t="s">
        <v>488</v>
      </c>
      <c r="B1661" t="s">
        <v>98</v>
      </c>
      <c r="C1661" s="19" t="str">
        <f t="shared" si="25"/>
        <v>Toledo-hasta-Cuenca</v>
      </c>
      <c r="D1661">
        <v>177</v>
      </c>
      <c r="E1661" t="str">
        <f>VLOOKUP(A1661,Municipios!$B$2:$B$223,1,FALSE)</f>
        <v>Toledo</v>
      </c>
    </row>
    <row r="1662" spans="1:5" x14ac:dyDescent="0.2">
      <c r="A1662" t="s">
        <v>527</v>
      </c>
      <c r="B1662" t="s">
        <v>98</v>
      </c>
      <c r="C1662" s="19" t="str">
        <f t="shared" si="25"/>
        <v>Valencia-hasta-Cuenca</v>
      </c>
      <c r="D1662">
        <v>180</v>
      </c>
      <c r="E1662" t="str">
        <f>VLOOKUP(A1662,Municipios!$B$2:$B$223,1,FALSE)</f>
        <v>Valencia</v>
      </c>
    </row>
    <row r="1663" spans="1:5" x14ac:dyDescent="0.2">
      <c r="A1663" t="s">
        <v>1740</v>
      </c>
      <c r="B1663" t="s">
        <v>98</v>
      </c>
      <c r="C1663" s="19" t="str">
        <f t="shared" ref="C1663:C1726" si="26">CONCATENATE(A1663,"-hasta-",B1663)</f>
        <v>Vitoria-Gasteiz-hasta-Cuenca</v>
      </c>
      <c r="D1663">
        <v>467</v>
      </c>
      <c r="E1663" t="str">
        <f>VLOOKUP(A1663,Municipios!$B$2:$B$223,1,FALSE)</f>
        <v>Vitoria-Gasteiz</v>
      </c>
    </row>
    <row r="1664" spans="1:5" x14ac:dyDescent="0.2">
      <c r="A1664" t="s">
        <v>491</v>
      </c>
      <c r="B1664" t="s">
        <v>98</v>
      </c>
      <c r="C1664" s="19" t="str">
        <f t="shared" si="26"/>
        <v>Pamplona/Iruña-hasta-Cuenca</v>
      </c>
      <c r="D1664">
        <v>453</v>
      </c>
      <c r="E1664" t="str">
        <f>VLOOKUP(A1664,Municipios!$B$2:$B$223,1,FALSE)</f>
        <v>Pamplona/Iruña</v>
      </c>
    </row>
    <row r="1665" spans="1:5" x14ac:dyDescent="0.2">
      <c r="A1665" t="s">
        <v>531</v>
      </c>
      <c r="B1665" t="s">
        <v>98</v>
      </c>
      <c r="C1665" s="19" t="str">
        <f t="shared" si="26"/>
        <v>Zaragoza-hasta-Cuenca</v>
      </c>
      <c r="D1665">
        <v>328</v>
      </c>
      <c r="E1665" t="str">
        <f>VLOOKUP(A1665,Municipios!$B$2:$B$223,1,FALSE)</f>
        <v>Zaragoza</v>
      </c>
    </row>
    <row r="1666" spans="1:5" x14ac:dyDescent="0.2">
      <c r="A1666" t="s">
        <v>487</v>
      </c>
      <c r="B1666" t="s">
        <v>98</v>
      </c>
      <c r="C1666" s="19" t="str">
        <f t="shared" si="26"/>
        <v>Madrid-hasta-Cuenca</v>
      </c>
      <c r="D1666">
        <v>162</v>
      </c>
      <c r="E1666" t="str">
        <f>VLOOKUP(A1666,Municipios!$B$2:$B$223,1,FALSE)</f>
        <v>Madrid</v>
      </c>
    </row>
    <row r="1667" spans="1:5" x14ac:dyDescent="0.2">
      <c r="A1667" t="s">
        <v>528</v>
      </c>
      <c r="B1667" t="s">
        <v>98</v>
      </c>
      <c r="C1667" s="19" t="str">
        <f t="shared" si="26"/>
        <v>Valladolid-hasta-Cuenca</v>
      </c>
      <c r="D1667">
        <v>400</v>
      </c>
      <c r="E1667" t="str">
        <f>VLOOKUP(A1667,Municipios!$B$2:$B$223,1,FALSE)</f>
        <v>Valladolid</v>
      </c>
    </row>
    <row r="1668" spans="1:5" x14ac:dyDescent="0.2">
      <c r="A1668" t="s">
        <v>208</v>
      </c>
      <c r="B1668" t="s">
        <v>98</v>
      </c>
      <c r="C1668" s="19" t="str">
        <f t="shared" si="26"/>
        <v>Guadalajara-hasta-Cuenca</v>
      </c>
      <c r="D1668">
        <v>142</v>
      </c>
      <c r="E1668" t="str">
        <f>VLOOKUP(A1668,Municipios!$B$2:$B$223,1,FALSE)</f>
        <v>Guadalajara</v>
      </c>
    </row>
    <row r="1669" spans="1:5" x14ac:dyDescent="0.2">
      <c r="A1669" t="s">
        <v>207</v>
      </c>
      <c r="B1669" t="s">
        <v>98</v>
      </c>
      <c r="C1669" s="19" t="str">
        <f t="shared" si="26"/>
        <v>Girona-hasta-Cuenca</v>
      </c>
      <c r="D1669">
        <v>627</v>
      </c>
      <c r="E1669" t="str">
        <f>VLOOKUP(A1669,Municipios!$B$2:$B$223,1,FALSE)</f>
        <v>Girona</v>
      </c>
    </row>
    <row r="1670" spans="1:5" x14ac:dyDescent="0.2">
      <c r="A1670" t="s">
        <v>496</v>
      </c>
      <c r="B1670" t="s">
        <v>98</v>
      </c>
      <c r="C1670" s="19" t="str">
        <f t="shared" si="26"/>
        <v>Salamanca-hasta-Cuenca</v>
      </c>
      <c r="D1670">
        <v>393</v>
      </c>
      <c r="E1670" t="str">
        <f>VLOOKUP(A1670,Municipios!$B$2:$B$223,1,FALSE)</f>
        <v>Salamanca</v>
      </c>
    </row>
    <row r="1671" spans="1:5" x14ac:dyDescent="0.2">
      <c r="A1671" t="s">
        <v>630</v>
      </c>
      <c r="B1671" t="s">
        <v>98</v>
      </c>
      <c r="C1671" s="19" t="str">
        <f t="shared" si="26"/>
        <v>Granada-hasta-Cuenca</v>
      </c>
      <c r="D1671">
        <v>477</v>
      </c>
      <c r="E1671" t="str">
        <f>VLOOKUP(A1671,Municipios!$B$2:$B$223,1,FALSE)</f>
        <v>Granada</v>
      </c>
    </row>
    <row r="1672" spans="1:5" x14ac:dyDescent="0.2">
      <c r="A1672" t="s">
        <v>494</v>
      </c>
      <c r="B1672" t="s">
        <v>98</v>
      </c>
      <c r="C1672" s="19" t="str">
        <f t="shared" si="26"/>
        <v>Palencia-hasta-Cuenca</v>
      </c>
      <c r="D1672">
        <v>448</v>
      </c>
      <c r="E1672" t="str">
        <f>VLOOKUP(A1672,Municipios!$B$2:$B$223,1,FALSE)</f>
        <v>Palencia</v>
      </c>
    </row>
    <row r="1673" spans="1:5" x14ac:dyDescent="0.2">
      <c r="A1673" t="s">
        <v>1800</v>
      </c>
      <c r="B1673" t="s">
        <v>98</v>
      </c>
      <c r="C1673" s="19" t="str">
        <f t="shared" si="26"/>
        <v>Huelva-hasta-Cuenca</v>
      </c>
      <c r="D1673">
        <v>680</v>
      </c>
      <c r="E1673" t="str">
        <f>VLOOKUP(A1673,Municipios!$B$2:$B$223,1,FALSE)</f>
        <v>Huelva</v>
      </c>
    </row>
    <row r="1674" spans="1:5" x14ac:dyDescent="0.2">
      <c r="A1674" t="s">
        <v>497</v>
      </c>
      <c r="B1674" t="s">
        <v>98</v>
      </c>
      <c r="C1674" s="19" t="str">
        <f t="shared" si="26"/>
        <v>Huesca-hasta-Cuenca</v>
      </c>
      <c r="D1674">
        <v>397</v>
      </c>
      <c r="E1674" t="str">
        <f>VLOOKUP(A1674,Municipios!$B$2:$B$223,1,FALSE)</f>
        <v>Huesca</v>
      </c>
    </row>
    <row r="1675" spans="1:5" x14ac:dyDescent="0.2">
      <c r="A1675" t="s">
        <v>500</v>
      </c>
      <c r="B1675" t="s">
        <v>98</v>
      </c>
      <c r="C1675" s="19" t="str">
        <f t="shared" si="26"/>
        <v>Jaén-hasta-Cuenca</v>
      </c>
      <c r="D1675">
        <v>392</v>
      </c>
      <c r="E1675" t="str">
        <f>VLOOKUP(A1675,Municipios!$B$2:$B$223,1,FALSE)</f>
        <v>Jaén</v>
      </c>
    </row>
    <row r="1676" spans="1:5" x14ac:dyDescent="0.2">
      <c r="A1676" t="s">
        <v>210</v>
      </c>
      <c r="B1676" t="s">
        <v>98</v>
      </c>
      <c r="C1676" s="19" t="str">
        <f t="shared" si="26"/>
        <v>León-hasta-Cuenca</v>
      </c>
      <c r="D1676">
        <v>525</v>
      </c>
      <c r="E1676" t="str">
        <f>VLOOKUP(A1676,Municipios!$B$2:$B$223,1,FALSE)</f>
        <v>León</v>
      </c>
    </row>
    <row r="1677" spans="1:5" x14ac:dyDescent="0.2">
      <c r="A1677" t="s">
        <v>493</v>
      </c>
      <c r="B1677" t="s">
        <v>98</v>
      </c>
      <c r="C1677" s="19" t="str">
        <f t="shared" si="26"/>
        <v>Oviedo-hasta-Cuenca</v>
      </c>
      <c r="D1677">
        <v>623</v>
      </c>
      <c r="E1677" t="str">
        <f>VLOOKUP(A1677,Municipios!$B$2:$B$223,1,FALSE)</f>
        <v>Oviedo</v>
      </c>
    </row>
    <row r="1678" spans="1:5" x14ac:dyDescent="0.2">
      <c r="A1678" t="s">
        <v>486</v>
      </c>
      <c r="B1678" t="s">
        <v>98</v>
      </c>
      <c r="C1678" s="19" t="str">
        <f t="shared" si="26"/>
        <v>Lugo-hasta-Cuenca</v>
      </c>
      <c r="D1678">
        <v>692</v>
      </c>
      <c r="E1678" t="str">
        <f>VLOOKUP(A1678,Municipios!$B$2:$B$223,1,FALSE)</f>
        <v>Lugo</v>
      </c>
    </row>
    <row r="1679" spans="1:5" x14ac:dyDescent="0.2">
      <c r="A1679" t="s">
        <v>211</v>
      </c>
      <c r="B1679" t="s">
        <v>98</v>
      </c>
      <c r="C1679" s="19" t="str">
        <f t="shared" si="26"/>
        <v>Lleida-hasta-Cuenca</v>
      </c>
      <c r="D1679">
        <v>468</v>
      </c>
      <c r="E1679" t="str">
        <f>VLOOKUP(A1679,Municipios!$B$2:$B$223,1,FALSE)</f>
        <v>Lleida</v>
      </c>
    </row>
    <row r="1680" spans="1:5" x14ac:dyDescent="0.2">
      <c r="A1680" t="s">
        <v>490</v>
      </c>
      <c r="B1680" t="s">
        <v>98</v>
      </c>
      <c r="C1680" s="19" t="str">
        <f t="shared" si="26"/>
        <v>Murcia-hasta-Cuenca</v>
      </c>
      <c r="D1680">
        <v>287</v>
      </c>
      <c r="E1680" t="str">
        <f>VLOOKUP(A1680,Municipios!$B$2:$B$223,1,FALSE)</f>
        <v>Murcia</v>
      </c>
    </row>
    <row r="1681" spans="1:5" x14ac:dyDescent="0.2">
      <c r="A1681" t="s">
        <v>489</v>
      </c>
      <c r="B1681" t="s">
        <v>98</v>
      </c>
      <c r="C1681" s="19" t="str">
        <f t="shared" si="26"/>
        <v>Málaga-hasta-Cuenca</v>
      </c>
      <c r="D1681">
        <v>610</v>
      </c>
      <c r="E1681" t="str">
        <f>VLOOKUP(A1681,Municipios!$B$2:$B$223,1,FALSE)</f>
        <v>Málaga</v>
      </c>
    </row>
    <row r="1682" spans="1:5" x14ac:dyDescent="0.2">
      <c r="A1682" t="s">
        <v>492</v>
      </c>
      <c r="B1682" t="s">
        <v>98</v>
      </c>
      <c r="C1682" s="19" t="str">
        <f t="shared" si="26"/>
        <v>Ourense-hasta-Cuenca</v>
      </c>
      <c r="D1682">
        <v>680</v>
      </c>
      <c r="E1682" t="str">
        <f>VLOOKUP(A1682,Municipios!$B$2:$B$223,1,FALSE)</f>
        <v>Ourense</v>
      </c>
    </row>
    <row r="1683" spans="1:5" x14ac:dyDescent="0.2">
      <c r="A1683" t="s">
        <v>390</v>
      </c>
      <c r="B1683" t="s">
        <v>98</v>
      </c>
      <c r="C1683" s="19" t="str">
        <f t="shared" si="26"/>
        <v>Logroño-hasta-Cuenca</v>
      </c>
      <c r="D1683">
        <v>378</v>
      </c>
      <c r="E1683" t="str">
        <f>VLOOKUP(A1683,Municipios!$B$2:$B$223,1,FALSE)</f>
        <v>Logroño</v>
      </c>
    </row>
    <row r="1684" spans="1:5" x14ac:dyDescent="0.2">
      <c r="A1684" t="s">
        <v>496</v>
      </c>
      <c r="B1684" t="s">
        <v>207</v>
      </c>
      <c r="C1684" s="19" t="str">
        <f t="shared" si="26"/>
        <v>Salamanca-hasta-Girona</v>
      </c>
      <c r="D1684">
        <v>924</v>
      </c>
      <c r="E1684" t="str">
        <f>VLOOKUP(A1684,Municipios!$B$2:$B$223,1,FALSE)</f>
        <v>Salamanca</v>
      </c>
    </row>
    <row r="1685" spans="1:5" x14ac:dyDescent="0.2">
      <c r="A1685" t="s">
        <v>1799</v>
      </c>
      <c r="B1685" t="s">
        <v>207</v>
      </c>
      <c r="C1685" s="19" t="str">
        <f t="shared" si="26"/>
        <v>Donostia-San Sebastián-hasta-Girona</v>
      </c>
      <c r="D1685">
        <v>651</v>
      </c>
      <c r="E1685" t="str">
        <f>VLOOKUP(A1685,Municipios!$B$2:$B$223,1,FALSE)</f>
        <v>Donostia-San Sebastián</v>
      </c>
    </row>
    <row r="1686" spans="1:5" x14ac:dyDescent="0.2">
      <c r="A1686" t="s">
        <v>498</v>
      </c>
      <c r="B1686" t="s">
        <v>207</v>
      </c>
      <c r="C1686" s="19" t="str">
        <f t="shared" si="26"/>
        <v>Santander-hasta-Girona</v>
      </c>
      <c r="D1686">
        <v>847</v>
      </c>
      <c r="E1686" t="str">
        <f>VLOOKUP(A1686,Municipios!$B$2:$B$223,1,FALSE)</f>
        <v>Santander</v>
      </c>
    </row>
    <row r="1687" spans="1:5" x14ac:dyDescent="0.2">
      <c r="A1687" t="s">
        <v>499</v>
      </c>
      <c r="B1687" t="s">
        <v>207</v>
      </c>
      <c r="C1687" s="19" t="str">
        <f t="shared" si="26"/>
        <v>Segovia-hasta-Girona</v>
      </c>
      <c r="D1687">
        <v>796</v>
      </c>
      <c r="E1687" t="str">
        <f>VLOOKUP(A1687,Municipios!$B$2:$B$223,1,FALSE)</f>
        <v>Segovia</v>
      </c>
    </row>
    <row r="1688" spans="1:5" x14ac:dyDescent="0.2">
      <c r="A1688" t="s">
        <v>501</v>
      </c>
      <c r="B1688" t="s">
        <v>207</v>
      </c>
      <c r="C1688" s="19" t="str">
        <f t="shared" si="26"/>
        <v>Sevilla-hasta-Girona</v>
      </c>
      <c r="D1688">
        <v>1119</v>
      </c>
      <c r="E1688" t="str">
        <f>VLOOKUP(A1688,Municipios!$B$2:$B$223,1,FALSE)</f>
        <v>Sevilla</v>
      </c>
    </row>
    <row r="1689" spans="1:5" x14ac:dyDescent="0.2">
      <c r="A1689" t="s">
        <v>502</v>
      </c>
      <c r="B1689" t="s">
        <v>207</v>
      </c>
      <c r="C1689" s="19" t="str">
        <f t="shared" si="26"/>
        <v>Soria-hasta-Girona</v>
      </c>
      <c r="D1689">
        <v>548</v>
      </c>
      <c r="E1689" t="str">
        <f>VLOOKUP(A1689,Municipios!$B$2:$B$223,1,FALSE)</f>
        <v>Soria</v>
      </c>
    </row>
    <row r="1690" spans="1:5" x14ac:dyDescent="0.2">
      <c r="A1690" t="s">
        <v>503</v>
      </c>
      <c r="B1690" t="s">
        <v>207</v>
      </c>
      <c r="C1690" s="19" t="str">
        <f t="shared" si="26"/>
        <v>Tarragona-hasta-Girona</v>
      </c>
      <c r="D1690">
        <v>181</v>
      </c>
      <c r="E1690" t="str">
        <f>VLOOKUP(A1690,Municipios!$B$2:$B$223,1,FALSE)</f>
        <v>Tarragona</v>
      </c>
    </row>
    <row r="1691" spans="1:5" x14ac:dyDescent="0.2">
      <c r="A1691" t="s">
        <v>504</v>
      </c>
      <c r="B1691" t="s">
        <v>207</v>
      </c>
      <c r="C1691" s="19" t="str">
        <f t="shared" si="26"/>
        <v>Teruel-hasta-Girona</v>
      </c>
      <c r="D1691">
        <v>530</v>
      </c>
      <c r="E1691" t="str">
        <f>VLOOKUP(A1691,Municipios!$B$2:$B$223,1,FALSE)</f>
        <v>Teruel</v>
      </c>
    </row>
    <row r="1692" spans="1:5" x14ac:dyDescent="0.2">
      <c r="A1692" t="s">
        <v>488</v>
      </c>
      <c r="B1692" t="s">
        <v>207</v>
      </c>
      <c r="C1692" s="19" t="str">
        <f t="shared" si="26"/>
        <v>Toledo-hasta-Girona</v>
      </c>
      <c r="D1692">
        <v>769</v>
      </c>
      <c r="E1692" t="str">
        <f>VLOOKUP(A1692,Municipios!$B$2:$B$223,1,FALSE)</f>
        <v>Toledo</v>
      </c>
    </row>
    <row r="1693" spans="1:5" x14ac:dyDescent="0.2">
      <c r="A1693" t="s">
        <v>530</v>
      </c>
      <c r="B1693" t="s">
        <v>207</v>
      </c>
      <c r="C1693" s="19" t="str">
        <f t="shared" si="26"/>
        <v>Zamora-hasta-Girona</v>
      </c>
      <c r="D1693">
        <v>852</v>
      </c>
      <c r="E1693" t="str">
        <f>VLOOKUP(A1693,Municipios!$B$2:$B$223,1,FALSE)</f>
        <v>Zamora</v>
      </c>
    </row>
    <row r="1694" spans="1:5" x14ac:dyDescent="0.2">
      <c r="A1694" t="s">
        <v>528</v>
      </c>
      <c r="B1694" t="s">
        <v>207</v>
      </c>
      <c r="C1694" s="19" t="str">
        <f t="shared" si="26"/>
        <v>Valladolid-hasta-Girona</v>
      </c>
      <c r="D1694">
        <v>803</v>
      </c>
      <c r="E1694" t="str">
        <f>VLOOKUP(A1694,Municipios!$B$2:$B$223,1,FALSE)</f>
        <v>Valladolid</v>
      </c>
    </row>
    <row r="1695" spans="1:5" x14ac:dyDescent="0.2">
      <c r="A1695" t="s">
        <v>1740</v>
      </c>
      <c r="B1695" t="s">
        <v>207</v>
      </c>
      <c r="C1695" s="19" t="str">
        <f t="shared" si="26"/>
        <v>Vitoria-Gasteiz-hasta-Girona</v>
      </c>
      <c r="D1695">
        <v>651</v>
      </c>
      <c r="E1695" t="str">
        <f>VLOOKUP(A1695,Municipios!$B$2:$B$223,1,FALSE)</f>
        <v>Vitoria-Gasteiz</v>
      </c>
    </row>
    <row r="1696" spans="1:5" x14ac:dyDescent="0.2">
      <c r="A1696" t="s">
        <v>531</v>
      </c>
      <c r="B1696" t="s">
        <v>207</v>
      </c>
      <c r="C1696" s="19" t="str">
        <f t="shared" si="26"/>
        <v>Zaragoza-hasta-Girona</v>
      </c>
      <c r="D1696">
        <v>390</v>
      </c>
      <c r="E1696" t="str">
        <f>VLOOKUP(A1696,Municipios!$B$2:$B$223,1,FALSE)</f>
        <v>Zaragoza</v>
      </c>
    </row>
    <row r="1697" spans="1:5" x14ac:dyDescent="0.2">
      <c r="A1697" t="s">
        <v>495</v>
      </c>
      <c r="B1697" t="s">
        <v>207</v>
      </c>
      <c r="C1697" s="19" t="str">
        <f t="shared" si="26"/>
        <v>Pontevedra-hasta-Girona</v>
      </c>
      <c r="D1697">
        <v>1125</v>
      </c>
      <c r="E1697" t="str">
        <f>VLOOKUP(A1697,Municipios!$B$2:$B$223,1,FALSE)</f>
        <v>Pontevedra</v>
      </c>
    </row>
    <row r="1698" spans="1:5" x14ac:dyDescent="0.2">
      <c r="A1698" t="s">
        <v>1800</v>
      </c>
      <c r="B1698" t="s">
        <v>207</v>
      </c>
      <c r="C1698" s="19" t="str">
        <f t="shared" si="26"/>
        <v>Huelva-hasta-Girona</v>
      </c>
      <c r="D1698">
        <v>1210</v>
      </c>
      <c r="E1698" t="str">
        <f>VLOOKUP(A1698,Municipios!$B$2:$B$223,1,FALSE)</f>
        <v>Huelva</v>
      </c>
    </row>
    <row r="1699" spans="1:5" x14ac:dyDescent="0.2">
      <c r="A1699" t="s">
        <v>527</v>
      </c>
      <c r="B1699" t="s">
        <v>207</v>
      </c>
      <c r="C1699" s="19" t="str">
        <f t="shared" si="26"/>
        <v>Valencia-hasta-Girona</v>
      </c>
      <c r="D1699">
        <v>445</v>
      </c>
      <c r="E1699" t="str">
        <f>VLOOKUP(A1699,Municipios!$B$2:$B$223,1,FALSE)</f>
        <v>Valencia</v>
      </c>
    </row>
    <row r="1700" spans="1:5" x14ac:dyDescent="0.2">
      <c r="A1700" t="s">
        <v>390</v>
      </c>
      <c r="B1700" t="s">
        <v>207</v>
      </c>
      <c r="C1700" s="19" t="str">
        <f t="shared" si="26"/>
        <v>Logroño-hasta-Girona</v>
      </c>
      <c r="D1700">
        <v>561</v>
      </c>
      <c r="E1700" t="str">
        <f>VLOOKUP(A1700,Municipios!$B$2:$B$223,1,FALSE)</f>
        <v>Logroño</v>
      </c>
    </row>
    <row r="1701" spans="1:5" x14ac:dyDescent="0.2">
      <c r="A1701" t="s">
        <v>500</v>
      </c>
      <c r="B1701" t="s">
        <v>207</v>
      </c>
      <c r="C1701" s="19" t="str">
        <f t="shared" si="26"/>
        <v>Jaén-hasta-Girona</v>
      </c>
      <c r="D1701">
        <v>918</v>
      </c>
      <c r="E1701" t="str">
        <f>VLOOKUP(A1701,Municipios!$B$2:$B$223,1,FALSE)</f>
        <v>Jaén</v>
      </c>
    </row>
    <row r="1702" spans="1:5" x14ac:dyDescent="0.2">
      <c r="A1702" t="s">
        <v>208</v>
      </c>
      <c r="B1702" t="s">
        <v>207</v>
      </c>
      <c r="C1702" s="19" t="str">
        <f t="shared" si="26"/>
        <v>Guadalajara-hasta-Girona</v>
      </c>
      <c r="D1702">
        <v>642</v>
      </c>
      <c r="E1702" t="str">
        <f>VLOOKUP(A1702,Municipios!$B$2:$B$223,1,FALSE)</f>
        <v>Guadalajara</v>
      </c>
    </row>
    <row r="1703" spans="1:5" x14ac:dyDescent="0.2">
      <c r="A1703" t="s">
        <v>491</v>
      </c>
      <c r="B1703" t="s">
        <v>207</v>
      </c>
      <c r="C1703" s="19" t="str">
        <f t="shared" si="26"/>
        <v>Pamplona/Iruña-hasta-Girona</v>
      </c>
      <c r="D1703">
        <v>561</v>
      </c>
      <c r="E1703" t="str">
        <f>VLOOKUP(A1703,Municipios!$B$2:$B$223,1,FALSE)</f>
        <v>Pamplona/Iruña</v>
      </c>
    </row>
    <row r="1704" spans="1:5" x14ac:dyDescent="0.2">
      <c r="A1704" t="s">
        <v>210</v>
      </c>
      <c r="B1704" t="s">
        <v>207</v>
      </c>
      <c r="C1704" s="19" t="str">
        <f t="shared" si="26"/>
        <v>León-hasta-Girona</v>
      </c>
      <c r="D1704">
        <v>883</v>
      </c>
      <c r="E1704" t="str">
        <f>VLOOKUP(A1704,Municipios!$B$2:$B$223,1,FALSE)</f>
        <v>León</v>
      </c>
    </row>
    <row r="1705" spans="1:5" x14ac:dyDescent="0.2">
      <c r="A1705" t="s">
        <v>630</v>
      </c>
      <c r="B1705" t="s">
        <v>207</v>
      </c>
      <c r="C1705" s="19" t="str">
        <f t="shared" si="26"/>
        <v>Granada-hasta-Girona</v>
      </c>
      <c r="D1705">
        <v>1016</v>
      </c>
      <c r="E1705" t="str">
        <f>VLOOKUP(A1705,Municipios!$B$2:$B$223,1,FALSE)</f>
        <v>Granada</v>
      </c>
    </row>
    <row r="1706" spans="1:5" x14ac:dyDescent="0.2">
      <c r="A1706" t="s">
        <v>486</v>
      </c>
      <c r="B1706" t="s">
        <v>207</v>
      </c>
      <c r="C1706" s="19" t="str">
        <f t="shared" si="26"/>
        <v>Lugo-hasta-Girona</v>
      </c>
      <c r="D1706">
        <v>1104</v>
      </c>
      <c r="E1706" t="str">
        <f>VLOOKUP(A1706,Municipios!$B$2:$B$223,1,FALSE)</f>
        <v>Lugo</v>
      </c>
    </row>
    <row r="1707" spans="1:5" x14ac:dyDescent="0.2">
      <c r="A1707" t="s">
        <v>211</v>
      </c>
      <c r="B1707" t="s">
        <v>207</v>
      </c>
      <c r="C1707" s="19" t="str">
        <f t="shared" si="26"/>
        <v>Lleida-hasta-Girona</v>
      </c>
      <c r="D1707">
        <v>246</v>
      </c>
      <c r="E1707" t="str">
        <f>VLOOKUP(A1707,Municipios!$B$2:$B$223,1,FALSE)</f>
        <v>Lleida</v>
      </c>
    </row>
    <row r="1708" spans="1:5" x14ac:dyDescent="0.2">
      <c r="A1708" t="s">
        <v>487</v>
      </c>
      <c r="B1708" t="s">
        <v>207</v>
      </c>
      <c r="C1708" s="19" t="str">
        <f t="shared" si="26"/>
        <v>Madrid-hasta-Girona</v>
      </c>
      <c r="D1708">
        <v>693</v>
      </c>
      <c r="E1708" t="str">
        <f>VLOOKUP(A1708,Municipios!$B$2:$B$223,1,FALSE)</f>
        <v>Madrid</v>
      </c>
    </row>
    <row r="1709" spans="1:5" x14ac:dyDescent="0.2">
      <c r="A1709" t="s">
        <v>489</v>
      </c>
      <c r="B1709" t="s">
        <v>207</v>
      </c>
      <c r="C1709" s="19" t="str">
        <f t="shared" si="26"/>
        <v>Málaga-hasta-Girona</v>
      </c>
      <c r="D1709">
        <v>1141</v>
      </c>
      <c r="E1709" t="str">
        <f>VLOOKUP(A1709,Municipios!$B$2:$B$223,1,FALSE)</f>
        <v>Málaga</v>
      </c>
    </row>
    <row r="1710" spans="1:5" x14ac:dyDescent="0.2">
      <c r="A1710" t="s">
        <v>490</v>
      </c>
      <c r="B1710" t="s">
        <v>207</v>
      </c>
      <c r="C1710" s="19" t="str">
        <f t="shared" si="26"/>
        <v>Murcia-hasta-Girona</v>
      </c>
      <c r="D1710">
        <v>698</v>
      </c>
      <c r="E1710" t="str">
        <f>VLOOKUP(A1710,Municipios!$B$2:$B$223,1,FALSE)</f>
        <v>Murcia</v>
      </c>
    </row>
    <row r="1711" spans="1:5" x14ac:dyDescent="0.2">
      <c r="A1711" t="s">
        <v>492</v>
      </c>
      <c r="B1711" t="s">
        <v>207</v>
      </c>
      <c r="C1711" s="19" t="str">
        <f t="shared" si="26"/>
        <v>Ourense-hasta-Girona</v>
      </c>
      <c r="D1711">
        <v>1032</v>
      </c>
      <c r="E1711" t="str">
        <f>VLOOKUP(A1711,Municipios!$B$2:$B$223,1,FALSE)</f>
        <v>Ourense</v>
      </c>
    </row>
    <row r="1712" spans="1:5" x14ac:dyDescent="0.2">
      <c r="A1712" t="s">
        <v>493</v>
      </c>
      <c r="B1712" t="s">
        <v>207</v>
      </c>
      <c r="C1712" s="19" t="str">
        <f t="shared" si="26"/>
        <v>Oviedo-hasta-Girona</v>
      </c>
      <c r="D1712">
        <v>1001</v>
      </c>
      <c r="E1712" t="str">
        <f>VLOOKUP(A1712,Municipios!$B$2:$B$223,1,FALSE)</f>
        <v>Oviedo</v>
      </c>
    </row>
    <row r="1713" spans="1:5" x14ac:dyDescent="0.2">
      <c r="A1713" t="s">
        <v>494</v>
      </c>
      <c r="B1713" t="s">
        <v>207</v>
      </c>
      <c r="C1713" s="19" t="str">
        <f t="shared" si="26"/>
        <v>Palencia-hasta-Girona</v>
      </c>
      <c r="D1713">
        <v>782</v>
      </c>
      <c r="E1713" t="str">
        <f>VLOOKUP(A1713,Municipios!$B$2:$B$223,1,FALSE)</f>
        <v>Palencia</v>
      </c>
    </row>
    <row r="1714" spans="1:5" x14ac:dyDescent="0.2">
      <c r="A1714" t="s">
        <v>497</v>
      </c>
      <c r="B1714" t="s">
        <v>207</v>
      </c>
      <c r="C1714" s="19" t="str">
        <f t="shared" si="26"/>
        <v>Huesca-hasta-Girona</v>
      </c>
      <c r="D1714">
        <v>465</v>
      </c>
      <c r="E1714" t="str">
        <f>VLOOKUP(A1714,Municipios!$B$2:$B$223,1,FALSE)</f>
        <v>Huesca</v>
      </c>
    </row>
    <row r="1715" spans="1:5" x14ac:dyDescent="0.2">
      <c r="A1715" t="s">
        <v>501</v>
      </c>
      <c r="B1715" t="s">
        <v>630</v>
      </c>
      <c r="C1715" s="19" t="str">
        <f t="shared" si="26"/>
        <v>Sevilla-hasta-Granada</v>
      </c>
      <c r="D1715">
        <v>253</v>
      </c>
      <c r="E1715" t="str">
        <f>VLOOKUP(A1715,Municipios!$B$2:$B$223,1,FALSE)</f>
        <v>Sevilla</v>
      </c>
    </row>
    <row r="1716" spans="1:5" x14ac:dyDescent="0.2">
      <c r="A1716" t="s">
        <v>495</v>
      </c>
      <c r="B1716" t="s">
        <v>630</v>
      </c>
      <c r="C1716" s="19" t="str">
        <f t="shared" si="26"/>
        <v>Pontevedra-hasta-Granada</v>
      </c>
      <c r="D1716">
        <v>1027</v>
      </c>
      <c r="E1716" t="str">
        <f>VLOOKUP(A1716,Municipios!$B$2:$B$223,1,FALSE)</f>
        <v>Pontevedra</v>
      </c>
    </row>
    <row r="1717" spans="1:5" x14ac:dyDescent="0.2">
      <c r="A1717" t="s">
        <v>496</v>
      </c>
      <c r="B1717" t="s">
        <v>630</v>
      </c>
      <c r="C1717" s="19" t="str">
        <f t="shared" si="26"/>
        <v>Salamanca-hasta-Granada</v>
      </c>
      <c r="D1717">
        <v>634</v>
      </c>
      <c r="E1717" t="str">
        <f>VLOOKUP(A1717,Municipios!$B$2:$B$223,1,FALSE)</f>
        <v>Salamanca</v>
      </c>
    </row>
    <row r="1718" spans="1:5" x14ac:dyDescent="0.2">
      <c r="A1718" t="s">
        <v>1799</v>
      </c>
      <c r="B1718" t="s">
        <v>630</v>
      </c>
      <c r="C1718" s="19" t="str">
        <f t="shared" si="26"/>
        <v>Donostia-San Sebastián-hasta-Granada</v>
      </c>
      <c r="D1718">
        <v>887</v>
      </c>
      <c r="E1718" t="str">
        <f>VLOOKUP(A1718,Municipios!$B$2:$B$223,1,FALSE)</f>
        <v>Donostia-San Sebastián</v>
      </c>
    </row>
    <row r="1719" spans="1:5" x14ac:dyDescent="0.2">
      <c r="A1719" t="s">
        <v>498</v>
      </c>
      <c r="B1719" t="s">
        <v>630</v>
      </c>
      <c r="C1719" s="19" t="str">
        <f t="shared" si="26"/>
        <v>Santander-hasta-Granada</v>
      </c>
      <c r="D1719">
        <v>822</v>
      </c>
      <c r="E1719" t="str">
        <f>VLOOKUP(A1719,Municipios!$B$2:$B$223,1,FALSE)</f>
        <v>Santander</v>
      </c>
    </row>
    <row r="1720" spans="1:5" x14ac:dyDescent="0.2">
      <c r="A1720" t="s">
        <v>499</v>
      </c>
      <c r="B1720" t="s">
        <v>630</v>
      </c>
      <c r="C1720" s="19" t="str">
        <f t="shared" si="26"/>
        <v>Segovia-hasta-Granada</v>
      </c>
      <c r="D1720">
        <v>521</v>
      </c>
      <c r="E1720" t="str">
        <f>VLOOKUP(A1720,Municipios!$B$2:$B$223,1,FALSE)</f>
        <v>Segovia</v>
      </c>
    </row>
    <row r="1721" spans="1:5" x14ac:dyDescent="0.2">
      <c r="A1721" t="s">
        <v>502</v>
      </c>
      <c r="B1721" t="s">
        <v>630</v>
      </c>
      <c r="C1721" s="19" t="str">
        <f t="shared" si="26"/>
        <v>Soria-hasta-Granada</v>
      </c>
      <c r="D1721">
        <v>651</v>
      </c>
      <c r="E1721" t="str">
        <f>VLOOKUP(A1721,Municipios!$B$2:$B$223,1,FALSE)</f>
        <v>Soria</v>
      </c>
    </row>
    <row r="1722" spans="1:5" x14ac:dyDescent="0.2">
      <c r="A1722" t="s">
        <v>504</v>
      </c>
      <c r="B1722" t="s">
        <v>630</v>
      </c>
      <c r="C1722" s="19" t="str">
        <f t="shared" si="26"/>
        <v>Teruel-hasta-Granada</v>
      </c>
      <c r="D1722">
        <v>658</v>
      </c>
      <c r="E1722" t="str">
        <f>VLOOKUP(A1722,Municipios!$B$2:$B$223,1,FALSE)</f>
        <v>Teruel</v>
      </c>
    </row>
    <row r="1723" spans="1:5" x14ac:dyDescent="0.2">
      <c r="A1723" t="s">
        <v>488</v>
      </c>
      <c r="B1723" t="s">
        <v>630</v>
      </c>
      <c r="C1723" s="19" t="str">
        <f t="shared" si="26"/>
        <v>Toledo-hasta-Granada</v>
      </c>
      <c r="D1723">
        <v>405</v>
      </c>
      <c r="E1723" t="str">
        <f>VLOOKUP(A1723,Municipios!$B$2:$B$223,1,FALSE)</f>
        <v>Toledo</v>
      </c>
    </row>
    <row r="1724" spans="1:5" x14ac:dyDescent="0.2">
      <c r="A1724" t="s">
        <v>527</v>
      </c>
      <c r="B1724" t="s">
        <v>630</v>
      </c>
      <c r="C1724" s="19" t="str">
        <f t="shared" si="26"/>
        <v>Valencia-hasta-Granada</v>
      </c>
      <c r="D1724">
        <v>661</v>
      </c>
      <c r="E1724" t="str">
        <f>VLOOKUP(A1724,Municipios!$B$2:$B$223,1,FALSE)</f>
        <v>Valencia</v>
      </c>
    </row>
    <row r="1725" spans="1:5" x14ac:dyDescent="0.2">
      <c r="A1725" t="s">
        <v>528</v>
      </c>
      <c r="B1725" t="s">
        <v>630</v>
      </c>
      <c r="C1725" s="19" t="str">
        <f t="shared" si="26"/>
        <v>Valladolid-hasta-Granada</v>
      </c>
      <c r="D1725">
        <v>643</v>
      </c>
      <c r="E1725" t="str">
        <f>VLOOKUP(A1725,Municipios!$B$2:$B$223,1,FALSE)</f>
        <v>Valladolid</v>
      </c>
    </row>
    <row r="1726" spans="1:5" x14ac:dyDescent="0.2">
      <c r="A1726" t="s">
        <v>531</v>
      </c>
      <c r="B1726" t="s">
        <v>630</v>
      </c>
      <c r="C1726" s="19" t="str">
        <f t="shared" si="26"/>
        <v>Zaragoza-hasta-Granada</v>
      </c>
      <c r="D1726">
        <v>736</v>
      </c>
      <c r="E1726" t="str">
        <f>VLOOKUP(A1726,Municipios!$B$2:$B$223,1,FALSE)</f>
        <v>Zaragoza</v>
      </c>
    </row>
    <row r="1727" spans="1:5" x14ac:dyDescent="0.2">
      <c r="A1727" t="s">
        <v>493</v>
      </c>
      <c r="B1727" t="s">
        <v>630</v>
      </c>
      <c r="C1727" s="19" t="str">
        <f t="shared" ref="C1727:C1790" si="27">CONCATENATE(A1727,"-hasta-",B1727)</f>
        <v>Oviedo-hasta-Granada</v>
      </c>
      <c r="D1727">
        <v>864</v>
      </c>
      <c r="E1727" t="str">
        <f>VLOOKUP(A1727,Municipios!$B$2:$B$223,1,FALSE)</f>
        <v>Oviedo</v>
      </c>
    </row>
    <row r="1728" spans="1:5" x14ac:dyDescent="0.2">
      <c r="A1728" t="s">
        <v>503</v>
      </c>
      <c r="B1728" t="s">
        <v>630</v>
      </c>
      <c r="C1728" s="19" t="str">
        <f t="shared" si="27"/>
        <v>Tarragona-hasta-Granada</v>
      </c>
      <c r="D1728">
        <v>913</v>
      </c>
      <c r="E1728" t="str">
        <f>VLOOKUP(A1728,Municipios!$B$2:$B$223,1,FALSE)</f>
        <v>Tarragona</v>
      </c>
    </row>
    <row r="1729" spans="1:5" x14ac:dyDescent="0.2">
      <c r="A1729" t="s">
        <v>530</v>
      </c>
      <c r="B1729" t="s">
        <v>630</v>
      </c>
      <c r="C1729" s="19" t="str">
        <f t="shared" si="27"/>
        <v>Zamora-hasta-Granada</v>
      </c>
      <c r="D1729">
        <v>680</v>
      </c>
      <c r="E1729" t="str">
        <f>VLOOKUP(A1729,Municipios!$B$2:$B$223,1,FALSE)</f>
        <v>Zamora</v>
      </c>
    </row>
    <row r="1730" spans="1:5" x14ac:dyDescent="0.2">
      <c r="A1730" t="s">
        <v>500</v>
      </c>
      <c r="B1730" t="s">
        <v>630</v>
      </c>
      <c r="C1730" s="19" t="str">
        <f t="shared" si="27"/>
        <v>Jaén-hasta-Granada</v>
      </c>
      <c r="D1730">
        <v>91</v>
      </c>
      <c r="E1730" t="str">
        <f>VLOOKUP(A1730,Municipios!$B$2:$B$223,1,FALSE)</f>
        <v>Jaén</v>
      </c>
    </row>
    <row r="1731" spans="1:5" x14ac:dyDescent="0.2">
      <c r="A1731" t="s">
        <v>491</v>
      </c>
      <c r="B1731" t="s">
        <v>630</v>
      </c>
      <c r="C1731" s="19" t="str">
        <f t="shared" si="27"/>
        <v>Pamplona/Iruña-hasta-Granada</v>
      </c>
      <c r="D1731">
        <v>842</v>
      </c>
      <c r="E1731" t="str">
        <f>VLOOKUP(A1731,Municipios!$B$2:$B$223,1,FALSE)</f>
        <v>Pamplona/Iruña</v>
      </c>
    </row>
    <row r="1732" spans="1:5" x14ac:dyDescent="0.2">
      <c r="A1732" t="s">
        <v>494</v>
      </c>
      <c r="B1732" t="s">
        <v>630</v>
      </c>
      <c r="C1732" s="19" t="str">
        <f t="shared" si="27"/>
        <v>Palencia-hasta-Granada</v>
      </c>
      <c r="D1732">
        <v>691</v>
      </c>
      <c r="E1732" t="str">
        <f>VLOOKUP(A1732,Municipios!$B$2:$B$223,1,FALSE)</f>
        <v>Palencia</v>
      </c>
    </row>
    <row r="1733" spans="1:5" x14ac:dyDescent="0.2">
      <c r="A1733" t="s">
        <v>208</v>
      </c>
      <c r="B1733" t="s">
        <v>630</v>
      </c>
      <c r="C1733" s="19" t="str">
        <f t="shared" si="27"/>
        <v>Guadalajara-hasta-Granada</v>
      </c>
      <c r="D1733">
        <v>477</v>
      </c>
      <c r="E1733" t="str">
        <f>VLOOKUP(A1733,Municipios!$B$2:$B$223,1,FALSE)</f>
        <v>Guadalajara</v>
      </c>
    </row>
    <row r="1734" spans="1:5" x14ac:dyDescent="0.2">
      <c r="A1734" t="s">
        <v>497</v>
      </c>
      <c r="B1734" t="s">
        <v>630</v>
      </c>
      <c r="C1734" s="19" t="str">
        <f t="shared" si="27"/>
        <v>Huesca-hasta-Granada</v>
      </c>
      <c r="D1734">
        <v>807</v>
      </c>
      <c r="E1734" t="str">
        <f>VLOOKUP(A1734,Municipios!$B$2:$B$223,1,FALSE)</f>
        <v>Huesca</v>
      </c>
    </row>
    <row r="1735" spans="1:5" x14ac:dyDescent="0.2">
      <c r="A1735" t="s">
        <v>1740</v>
      </c>
      <c r="B1735" t="s">
        <v>630</v>
      </c>
      <c r="C1735" s="19" t="str">
        <f t="shared" si="27"/>
        <v>Vitoria-Gasteiz-hasta-Granada</v>
      </c>
      <c r="D1735">
        <v>770</v>
      </c>
      <c r="E1735" t="str">
        <f>VLOOKUP(A1735,Municipios!$B$2:$B$223,1,FALSE)</f>
        <v>Vitoria-Gasteiz</v>
      </c>
    </row>
    <row r="1736" spans="1:5" x14ac:dyDescent="0.2">
      <c r="A1736" t="s">
        <v>210</v>
      </c>
      <c r="B1736" t="s">
        <v>630</v>
      </c>
      <c r="C1736" s="19" t="str">
        <f t="shared" si="27"/>
        <v>León-hasta-Granada</v>
      </c>
      <c r="D1736">
        <v>766</v>
      </c>
      <c r="E1736" t="str">
        <f>VLOOKUP(A1736,Municipios!$B$2:$B$223,1,FALSE)</f>
        <v>León</v>
      </c>
    </row>
    <row r="1737" spans="1:5" x14ac:dyDescent="0.2">
      <c r="A1737" t="s">
        <v>390</v>
      </c>
      <c r="B1737" t="s">
        <v>630</v>
      </c>
      <c r="C1737" s="19" t="str">
        <f t="shared" si="27"/>
        <v>Logroño-hasta-Granada</v>
      </c>
      <c r="D1737">
        <v>805</v>
      </c>
      <c r="E1737" t="str">
        <f>VLOOKUP(A1737,Municipios!$B$2:$B$223,1,FALSE)</f>
        <v>Logroño</v>
      </c>
    </row>
    <row r="1738" spans="1:5" x14ac:dyDescent="0.2">
      <c r="A1738" t="s">
        <v>486</v>
      </c>
      <c r="B1738" t="s">
        <v>630</v>
      </c>
      <c r="C1738" s="19" t="str">
        <f t="shared" si="27"/>
        <v>Lugo-hasta-Granada</v>
      </c>
      <c r="D1738">
        <v>934</v>
      </c>
      <c r="E1738" t="str">
        <f>VLOOKUP(A1738,Municipios!$B$2:$B$223,1,FALSE)</f>
        <v>Lugo</v>
      </c>
    </row>
    <row r="1739" spans="1:5" x14ac:dyDescent="0.2">
      <c r="A1739" t="s">
        <v>211</v>
      </c>
      <c r="B1739" t="s">
        <v>630</v>
      </c>
      <c r="C1739" s="19" t="str">
        <f t="shared" si="27"/>
        <v>Lleida-hasta-Granada</v>
      </c>
      <c r="D1739">
        <v>876</v>
      </c>
      <c r="E1739" t="str">
        <f>VLOOKUP(A1739,Municipios!$B$2:$B$223,1,FALSE)</f>
        <v>Lleida</v>
      </c>
    </row>
    <row r="1740" spans="1:5" x14ac:dyDescent="0.2">
      <c r="A1740" t="s">
        <v>487</v>
      </c>
      <c r="B1740" t="s">
        <v>630</v>
      </c>
      <c r="C1740" s="19" t="str">
        <f t="shared" si="27"/>
        <v>Madrid-hasta-Granada</v>
      </c>
      <c r="D1740">
        <v>418</v>
      </c>
      <c r="E1740" t="str">
        <f>VLOOKUP(A1740,Municipios!$B$2:$B$223,1,FALSE)</f>
        <v>Madrid</v>
      </c>
    </row>
    <row r="1741" spans="1:5" x14ac:dyDescent="0.2">
      <c r="A1741" t="s">
        <v>489</v>
      </c>
      <c r="B1741" t="s">
        <v>630</v>
      </c>
      <c r="C1741" s="19" t="str">
        <f t="shared" si="27"/>
        <v>Málaga-hasta-Granada</v>
      </c>
      <c r="D1741">
        <v>140</v>
      </c>
      <c r="E1741" t="str">
        <f>VLOOKUP(A1741,Municipios!$B$2:$B$223,1,FALSE)</f>
        <v>Málaga</v>
      </c>
    </row>
    <row r="1742" spans="1:5" x14ac:dyDescent="0.2">
      <c r="A1742" t="s">
        <v>490</v>
      </c>
      <c r="B1742" t="s">
        <v>630</v>
      </c>
      <c r="C1742" s="19" t="str">
        <f t="shared" si="27"/>
        <v>Murcia-hasta-Granada</v>
      </c>
      <c r="D1742">
        <v>338</v>
      </c>
      <c r="E1742" t="str">
        <f>VLOOKUP(A1742,Municipios!$B$2:$B$223,1,FALSE)</f>
        <v>Murcia</v>
      </c>
    </row>
    <row r="1743" spans="1:5" x14ac:dyDescent="0.2">
      <c r="A1743" t="s">
        <v>492</v>
      </c>
      <c r="B1743" t="s">
        <v>630</v>
      </c>
      <c r="C1743" s="19" t="str">
        <f t="shared" si="27"/>
        <v>Ourense-hasta-Granada</v>
      </c>
      <c r="D1743">
        <v>922</v>
      </c>
      <c r="E1743" t="str">
        <f>VLOOKUP(A1743,Municipios!$B$2:$B$223,1,FALSE)</f>
        <v>Ourense</v>
      </c>
    </row>
    <row r="1744" spans="1:5" x14ac:dyDescent="0.2">
      <c r="A1744" t="s">
        <v>1800</v>
      </c>
      <c r="B1744" t="s">
        <v>630</v>
      </c>
      <c r="C1744" s="19" t="str">
        <f t="shared" si="27"/>
        <v>Huelva-hasta-Granada</v>
      </c>
      <c r="D1744">
        <v>339</v>
      </c>
      <c r="E1744" t="str">
        <f>VLOOKUP(A1744,Municipios!$B$2:$B$223,1,FALSE)</f>
        <v>Huelva</v>
      </c>
    </row>
    <row r="1745" spans="1:5" x14ac:dyDescent="0.2">
      <c r="A1745" t="s">
        <v>503</v>
      </c>
      <c r="B1745" t="s">
        <v>208</v>
      </c>
      <c r="C1745" s="19" t="str">
        <f t="shared" si="27"/>
        <v>Tarragona-hasta-Guadalajara</v>
      </c>
      <c r="D1745">
        <v>525</v>
      </c>
      <c r="E1745" t="str">
        <f>VLOOKUP(A1745,Municipios!$B$2:$B$223,1,FALSE)</f>
        <v>Tarragona</v>
      </c>
    </row>
    <row r="1746" spans="1:5" x14ac:dyDescent="0.2">
      <c r="A1746" t="s">
        <v>210</v>
      </c>
      <c r="B1746" t="s">
        <v>208</v>
      </c>
      <c r="C1746" s="19" t="str">
        <f t="shared" si="27"/>
        <v>León-hasta-Guadalajara</v>
      </c>
      <c r="D1746">
        <v>399</v>
      </c>
      <c r="E1746" t="str">
        <f>VLOOKUP(A1746,Municipios!$B$2:$B$223,1,FALSE)</f>
        <v>León</v>
      </c>
    </row>
    <row r="1747" spans="1:5" x14ac:dyDescent="0.2">
      <c r="A1747" t="s">
        <v>498</v>
      </c>
      <c r="B1747" t="s">
        <v>208</v>
      </c>
      <c r="C1747" s="19" t="str">
        <f t="shared" si="27"/>
        <v>Santander-hasta-Guadalajara</v>
      </c>
      <c r="D1747">
        <v>410</v>
      </c>
      <c r="E1747" t="str">
        <f>VLOOKUP(A1747,Municipios!$B$2:$B$223,1,FALSE)</f>
        <v>Santander</v>
      </c>
    </row>
    <row r="1748" spans="1:5" x14ac:dyDescent="0.2">
      <c r="A1748" t="s">
        <v>499</v>
      </c>
      <c r="B1748" t="s">
        <v>208</v>
      </c>
      <c r="C1748" s="19" t="str">
        <f t="shared" si="27"/>
        <v>Segovia-hasta-Guadalajara</v>
      </c>
      <c r="D1748">
        <v>148</v>
      </c>
      <c r="E1748" t="str">
        <f>VLOOKUP(A1748,Municipios!$B$2:$B$223,1,FALSE)</f>
        <v>Segovia</v>
      </c>
    </row>
    <row r="1749" spans="1:5" x14ac:dyDescent="0.2">
      <c r="A1749" t="s">
        <v>501</v>
      </c>
      <c r="B1749" t="s">
        <v>208</v>
      </c>
      <c r="C1749" s="19" t="str">
        <f t="shared" si="27"/>
        <v>Sevilla-hasta-Guadalajara</v>
      </c>
      <c r="D1749">
        <v>586</v>
      </c>
      <c r="E1749" t="str">
        <f>VLOOKUP(A1749,Municipios!$B$2:$B$223,1,FALSE)</f>
        <v>Sevilla</v>
      </c>
    </row>
    <row r="1750" spans="1:5" x14ac:dyDescent="0.2">
      <c r="A1750" t="s">
        <v>502</v>
      </c>
      <c r="B1750" t="s">
        <v>208</v>
      </c>
      <c r="C1750" s="19" t="str">
        <f t="shared" si="27"/>
        <v>Soria-hasta-Guadalajara</v>
      </c>
      <c r="D1750">
        <v>169</v>
      </c>
      <c r="E1750" t="str">
        <f>VLOOKUP(A1750,Municipios!$B$2:$B$223,1,FALSE)</f>
        <v>Soria</v>
      </c>
    </row>
    <row r="1751" spans="1:5" x14ac:dyDescent="0.2">
      <c r="A1751" t="s">
        <v>504</v>
      </c>
      <c r="B1751" t="s">
        <v>208</v>
      </c>
      <c r="C1751" s="19" t="str">
        <f t="shared" si="27"/>
        <v>Teruel-hasta-Guadalajara</v>
      </c>
      <c r="D1751">
        <v>251</v>
      </c>
      <c r="E1751" t="str">
        <f>VLOOKUP(A1751,Municipios!$B$2:$B$223,1,FALSE)</f>
        <v>Teruel</v>
      </c>
    </row>
    <row r="1752" spans="1:5" x14ac:dyDescent="0.2">
      <c r="A1752" t="s">
        <v>488</v>
      </c>
      <c r="B1752" t="s">
        <v>208</v>
      </c>
      <c r="C1752" s="19" t="str">
        <f t="shared" si="27"/>
        <v>Toledo-hasta-Guadalajara</v>
      </c>
      <c r="D1752">
        <v>127</v>
      </c>
      <c r="E1752" t="str">
        <f>VLOOKUP(A1752,Municipios!$B$2:$B$223,1,FALSE)</f>
        <v>Toledo</v>
      </c>
    </row>
    <row r="1753" spans="1:5" x14ac:dyDescent="0.2">
      <c r="A1753" t="s">
        <v>527</v>
      </c>
      <c r="B1753" t="s">
        <v>208</v>
      </c>
      <c r="C1753" s="19" t="str">
        <f t="shared" si="27"/>
        <v>Valencia-hasta-Guadalajara</v>
      </c>
      <c r="D1753">
        <v>306</v>
      </c>
      <c r="E1753" t="str">
        <f>VLOOKUP(A1753,Municipios!$B$2:$B$223,1,FALSE)</f>
        <v>Valencia</v>
      </c>
    </row>
    <row r="1754" spans="1:5" x14ac:dyDescent="0.2">
      <c r="A1754" t="s">
        <v>528</v>
      </c>
      <c r="B1754" t="s">
        <v>208</v>
      </c>
      <c r="C1754" s="19" t="str">
        <f t="shared" si="27"/>
        <v>Valladolid-hasta-Guadalajara</v>
      </c>
      <c r="D1754">
        <v>254</v>
      </c>
      <c r="E1754" t="str">
        <f>VLOOKUP(A1754,Municipios!$B$2:$B$223,1,FALSE)</f>
        <v>Valladolid</v>
      </c>
    </row>
    <row r="1755" spans="1:5" x14ac:dyDescent="0.2">
      <c r="A1755" t="s">
        <v>1740</v>
      </c>
      <c r="B1755" t="s">
        <v>208</v>
      </c>
      <c r="C1755" s="19" t="str">
        <f t="shared" si="27"/>
        <v>Vitoria-Gasteiz-hasta-Guadalajara</v>
      </c>
      <c r="D1755">
        <v>346</v>
      </c>
      <c r="E1755" t="str">
        <f>VLOOKUP(A1755,Municipios!$B$2:$B$223,1,FALSE)</f>
        <v>Vitoria-Gasteiz</v>
      </c>
    </row>
    <row r="1756" spans="1:5" x14ac:dyDescent="0.2">
      <c r="A1756" t="s">
        <v>530</v>
      </c>
      <c r="B1756" t="s">
        <v>208</v>
      </c>
      <c r="C1756" s="19" t="str">
        <f t="shared" si="27"/>
        <v>Zamora-hasta-Guadalajara</v>
      </c>
      <c r="D1756">
        <v>313</v>
      </c>
      <c r="E1756" t="str">
        <f>VLOOKUP(A1756,Municipios!$B$2:$B$223,1,FALSE)</f>
        <v>Zamora</v>
      </c>
    </row>
    <row r="1757" spans="1:5" x14ac:dyDescent="0.2">
      <c r="A1757" t="s">
        <v>495</v>
      </c>
      <c r="B1757" t="s">
        <v>208</v>
      </c>
      <c r="C1757" s="19" t="str">
        <f t="shared" si="27"/>
        <v>Pontevedra-hasta-Guadalajara</v>
      </c>
      <c r="D1757">
        <v>659</v>
      </c>
      <c r="E1757" t="str">
        <f>VLOOKUP(A1757,Municipios!$B$2:$B$223,1,FALSE)</f>
        <v>Pontevedra</v>
      </c>
    </row>
    <row r="1758" spans="1:5" x14ac:dyDescent="0.2">
      <c r="A1758" t="s">
        <v>531</v>
      </c>
      <c r="B1758" t="s">
        <v>208</v>
      </c>
      <c r="C1758" s="19" t="str">
        <f t="shared" si="27"/>
        <v>Zaragoza-hasta-Guadalajara</v>
      </c>
      <c r="D1758">
        <v>260</v>
      </c>
      <c r="E1758" t="str">
        <f>VLOOKUP(A1758,Municipios!$B$2:$B$223,1,FALSE)</f>
        <v>Zaragoza</v>
      </c>
    </row>
    <row r="1759" spans="1:5" x14ac:dyDescent="0.2">
      <c r="A1759" t="s">
        <v>497</v>
      </c>
      <c r="B1759" t="s">
        <v>208</v>
      </c>
      <c r="C1759" s="19" t="str">
        <f t="shared" si="27"/>
        <v>Huesca-hasta-Guadalajara</v>
      </c>
      <c r="D1759">
        <v>331</v>
      </c>
      <c r="E1759" t="str">
        <f>VLOOKUP(A1759,Municipios!$B$2:$B$223,1,FALSE)</f>
        <v>Huesca</v>
      </c>
    </row>
    <row r="1760" spans="1:5" x14ac:dyDescent="0.2">
      <c r="A1760" t="s">
        <v>1800</v>
      </c>
      <c r="B1760" t="s">
        <v>208</v>
      </c>
      <c r="C1760" s="19" t="str">
        <f t="shared" si="27"/>
        <v>Huelva-hasta-Guadalajara</v>
      </c>
      <c r="D1760">
        <v>677</v>
      </c>
      <c r="E1760" t="str">
        <f>VLOOKUP(A1760,Municipios!$B$2:$B$223,1,FALSE)</f>
        <v>Huelva</v>
      </c>
    </row>
    <row r="1761" spans="1:5" x14ac:dyDescent="0.2">
      <c r="A1761" t="s">
        <v>496</v>
      </c>
      <c r="B1761" t="s">
        <v>208</v>
      </c>
      <c r="C1761" s="19" t="str">
        <f t="shared" si="27"/>
        <v>Salamanca-hasta-Guadalajara</v>
      </c>
      <c r="D1761">
        <v>267</v>
      </c>
      <c r="E1761" t="str">
        <f>VLOOKUP(A1761,Municipios!$B$2:$B$223,1,FALSE)</f>
        <v>Salamanca</v>
      </c>
    </row>
    <row r="1762" spans="1:5" x14ac:dyDescent="0.2">
      <c r="A1762" t="s">
        <v>500</v>
      </c>
      <c r="B1762" t="s">
        <v>208</v>
      </c>
      <c r="C1762" s="19" t="str">
        <f t="shared" si="27"/>
        <v>Jaén-hasta-Guadalajara</v>
      </c>
      <c r="D1762">
        <v>385</v>
      </c>
      <c r="E1762" t="str">
        <f>VLOOKUP(A1762,Municipios!$B$2:$B$223,1,FALSE)</f>
        <v>Jaén</v>
      </c>
    </row>
    <row r="1763" spans="1:5" x14ac:dyDescent="0.2">
      <c r="A1763" t="s">
        <v>390</v>
      </c>
      <c r="B1763" t="s">
        <v>208</v>
      </c>
      <c r="C1763" s="19" t="str">
        <f t="shared" si="27"/>
        <v>Logroño-hasta-Guadalajara</v>
      </c>
      <c r="D1763">
        <v>274</v>
      </c>
      <c r="E1763" t="str">
        <f>VLOOKUP(A1763,Municipios!$B$2:$B$223,1,FALSE)</f>
        <v>Logroño</v>
      </c>
    </row>
    <row r="1764" spans="1:5" x14ac:dyDescent="0.2">
      <c r="A1764" t="s">
        <v>486</v>
      </c>
      <c r="B1764" t="s">
        <v>208</v>
      </c>
      <c r="C1764" s="19" t="str">
        <f t="shared" si="27"/>
        <v>Lugo-hasta-Guadalajara</v>
      </c>
      <c r="D1764">
        <v>566</v>
      </c>
      <c r="E1764" t="str">
        <f>VLOOKUP(A1764,Municipios!$B$2:$B$223,1,FALSE)</f>
        <v>Lugo</v>
      </c>
    </row>
    <row r="1765" spans="1:5" x14ac:dyDescent="0.2">
      <c r="A1765" t="s">
        <v>211</v>
      </c>
      <c r="B1765" t="s">
        <v>208</v>
      </c>
      <c r="C1765" s="19" t="str">
        <f t="shared" si="27"/>
        <v>Lleida-hasta-Guadalajara</v>
      </c>
      <c r="D1765">
        <v>421</v>
      </c>
      <c r="E1765" t="str">
        <f>VLOOKUP(A1765,Municipios!$B$2:$B$223,1,FALSE)</f>
        <v>Lleida</v>
      </c>
    </row>
    <row r="1766" spans="1:5" x14ac:dyDescent="0.2">
      <c r="A1766" t="s">
        <v>489</v>
      </c>
      <c r="B1766" t="s">
        <v>208</v>
      </c>
      <c r="C1766" s="19" t="str">
        <f t="shared" si="27"/>
        <v>Málaga-hasta-Guadalajara</v>
      </c>
      <c r="D1766">
        <v>607</v>
      </c>
      <c r="E1766" t="str">
        <f>VLOOKUP(A1766,Municipios!$B$2:$B$223,1,FALSE)</f>
        <v>Málaga</v>
      </c>
    </row>
    <row r="1767" spans="1:5" x14ac:dyDescent="0.2">
      <c r="A1767" t="s">
        <v>490</v>
      </c>
      <c r="B1767" t="s">
        <v>208</v>
      </c>
      <c r="C1767" s="19" t="str">
        <f t="shared" si="27"/>
        <v>Murcia-hasta-Guadalajara</v>
      </c>
      <c r="D1767">
        <v>439</v>
      </c>
      <c r="E1767" t="str">
        <f>VLOOKUP(A1767,Municipios!$B$2:$B$223,1,FALSE)</f>
        <v>Murcia</v>
      </c>
    </row>
    <row r="1768" spans="1:5" x14ac:dyDescent="0.2">
      <c r="A1768" t="s">
        <v>492</v>
      </c>
      <c r="B1768" t="s">
        <v>208</v>
      </c>
      <c r="C1768" s="19" t="str">
        <f t="shared" si="27"/>
        <v>Ourense-hasta-Guadalajara</v>
      </c>
      <c r="D1768">
        <v>554</v>
      </c>
      <c r="E1768" t="str">
        <f>VLOOKUP(A1768,Municipios!$B$2:$B$223,1,FALSE)</f>
        <v>Ourense</v>
      </c>
    </row>
    <row r="1769" spans="1:5" x14ac:dyDescent="0.2">
      <c r="A1769" t="s">
        <v>493</v>
      </c>
      <c r="B1769" t="s">
        <v>208</v>
      </c>
      <c r="C1769" s="19" t="str">
        <f t="shared" si="27"/>
        <v>Oviedo-hasta-Guadalajara</v>
      </c>
      <c r="D1769">
        <v>497</v>
      </c>
      <c r="E1769" t="str">
        <f>VLOOKUP(A1769,Municipios!$B$2:$B$223,1,FALSE)</f>
        <v>Oviedo</v>
      </c>
    </row>
    <row r="1770" spans="1:5" x14ac:dyDescent="0.2">
      <c r="A1770" t="s">
        <v>494</v>
      </c>
      <c r="B1770" t="s">
        <v>208</v>
      </c>
      <c r="C1770" s="19" t="str">
        <f t="shared" si="27"/>
        <v>Palencia-hasta-Guadalajara</v>
      </c>
      <c r="D1770">
        <v>322</v>
      </c>
      <c r="E1770" t="str">
        <f>VLOOKUP(A1770,Municipios!$B$2:$B$223,1,FALSE)</f>
        <v>Palencia</v>
      </c>
    </row>
    <row r="1771" spans="1:5" x14ac:dyDescent="0.2">
      <c r="A1771" t="s">
        <v>491</v>
      </c>
      <c r="B1771" t="s">
        <v>208</v>
      </c>
      <c r="C1771" s="19" t="str">
        <f t="shared" si="27"/>
        <v>Pamplona/Iruña-hasta-Guadalajara</v>
      </c>
      <c r="D1771">
        <v>436</v>
      </c>
      <c r="E1771" t="str">
        <f>VLOOKUP(A1771,Municipios!$B$2:$B$223,1,FALSE)</f>
        <v>Pamplona/Iruña</v>
      </c>
    </row>
    <row r="1772" spans="1:5" x14ac:dyDescent="0.2">
      <c r="A1772" t="s">
        <v>487</v>
      </c>
      <c r="B1772" t="s">
        <v>208</v>
      </c>
      <c r="C1772" s="19" t="str">
        <f t="shared" si="27"/>
        <v>Madrid-hasta-Guadalajara</v>
      </c>
      <c r="D1772">
        <v>51</v>
      </c>
      <c r="E1772" t="str">
        <f>VLOOKUP(A1772,Municipios!$B$2:$B$223,1,FALSE)</f>
        <v>Madrid</v>
      </c>
    </row>
    <row r="1773" spans="1:5" ht="25.5" x14ac:dyDescent="0.2">
      <c r="A1773" t="s">
        <v>1799</v>
      </c>
      <c r="B1773" t="s">
        <v>208</v>
      </c>
      <c r="C1773" s="19" t="str">
        <f t="shared" si="27"/>
        <v>Donostia-San Sebastián-hasta-Guadalajara</v>
      </c>
      <c r="D1773">
        <v>463</v>
      </c>
      <c r="E1773" t="str">
        <f>VLOOKUP(A1773,Municipios!$B$2:$B$223,1,FALSE)</f>
        <v>Donostia-San Sebastián</v>
      </c>
    </row>
    <row r="1774" spans="1:5" x14ac:dyDescent="0.2">
      <c r="A1774" t="s">
        <v>531</v>
      </c>
      <c r="B1774" t="s">
        <v>1800</v>
      </c>
      <c r="C1774" s="19" t="str">
        <f t="shared" si="27"/>
        <v>Zaragoza-hasta-Huelva</v>
      </c>
      <c r="D1774">
        <v>937</v>
      </c>
      <c r="E1774" t="str">
        <f>VLOOKUP(A1774,Municipios!$B$2:$B$223,1,FALSE)</f>
        <v>Zaragoza</v>
      </c>
    </row>
    <row r="1775" spans="1:5" x14ac:dyDescent="0.2">
      <c r="A1775" t="s">
        <v>498</v>
      </c>
      <c r="B1775" t="s">
        <v>1800</v>
      </c>
      <c r="C1775" s="19" t="str">
        <f t="shared" si="27"/>
        <v>Santander-hasta-Huelva</v>
      </c>
      <c r="D1775">
        <v>919</v>
      </c>
      <c r="E1775" t="str">
        <f>VLOOKUP(A1775,Municipios!$B$2:$B$223,1,FALSE)</f>
        <v>Santander</v>
      </c>
    </row>
    <row r="1776" spans="1:5" x14ac:dyDescent="0.2">
      <c r="A1776" t="s">
        <v>499</v>
      </c>
      <c r="B1776" t="s">
        <v>1800</v>
      </c>
      <c r="C1776" s="19" t="str">
        <f t="shared" si="27"/>
        <v>Segovia-hasta-Huelva</v>
      </c>
      <c r="D1776">
        <v>647</v>
      </c>
      <c r="E1776" t="str">
        <f>VLOOKUP(A1776,Municipios!$B$2:$B$223,1,FALSE)</f>
        <v>Segovia</v>
      </c>
    </row>
    <row r="1777" spans="1:5" x14ac:dyDescent="0.2">
      <c r="A1777" t="s">
        <v>502</v>
      </c>
      <c r="B1777" t="s">
        <v>1800</v>
      </c>
      <c r="C1777" s="19" t="str">
        <f t="shared" si="27"/>
        <v>Soria-hasta-Huelva</v>
      </c>
      <c r="D1777">
        <v>846</v>
      </c>
      <c r="E1777" t="str">
        <f>VLOOKUP(A1777,Municipios!$B$2:$B$223,1,FALSE)</f>
        <v>Soria</v>
      </c>
    </row>
    <row r="1778" spans="1:5" x14ac:dyDescent="0.2">
      <c r="A1778" t="s">
        <v>504</v>
      </c>
      <c r="B1778" t="s">
        <v>1800</v>
      </c>
      <c r="C1778" s="19" t="str">
        <f t="shared" si="27"/>
        <v>Teruel-hasta-Huelva</v>
      </c>
      <c r="D1778">
        <v>842</v>
      </c>
      <c r="E1778" t="str">
        <f>VLOOKUP(A1778,Municipios!$B$2:$B$223,1,FALSE)</f>
        <v>Teruel</v>
      </c>
    </row>
    <row r="1779" spans="1:5" x14ac:dyDescent="0.2">
      <c r="A1779" t="s">
        <v>488</v>
      </c>
      <c r="B1779" t="s">
        <v>1800</v>
      </c>
      <c r="C1779" s="19" t="str">
        <f t="shared" si="27"/>
        <v>Toledo-hasta-Huelva</v>
      </c>
      <c r="D1779">
        <v>611</v>
      </c>
      <c r="E1779" t="str">
        <f>VLOOKUP(A1779,Municipios!$B$2:$B$223,1,FALSE)</f>
        <v>Toledo</v>
      </c>
    </row>
    <row r="1780" spans="1:5" x14ac:dyDescent="0.2">
      <c r="A1780" t="s">
        <v>527</v>
      </c>
      <c r="B1780" t="s">
        <v>1800</v>
      </c>
      <c r="C1780" s="19" t="str">
        <f t="shared" si="27"/>
        <v>Valencia-hasta-Huelva</v>
      </c>
      <c r="D1780">
        <v>777</v>
      </c>
      <c r="E1780" t="str">
        <f>VLOOKUP(A1780,Municipios!$B$2:$B$223,1,FALSE)</f>
        <v>Valencia</v>
      </c>
    </row>
    <row r="1781" spans="1:5" x14ac:dyDescent="0.2">
      <c r="A1781" t="s">
        <v>528</v>
      </c>
      <c r="B1781" t="s">
        <v>1800</v>
      </c>
      <c r="C1781" s="19" t="str">
        <f t="shared" si="27"/>
        <v>Valladolid-hasta-Huelva</v>
      </c>
      <c r="D1781">
        <v>679</v>
      </c>
      <c r="E1781" t="str">
        <f>VLOOKUP(A1781,Municipios!$B$2:$B$223,1,FALSE)</f>
        <v>Valladolid</v>
      </c>
    </row>
    <row r="1782" spans="1:5" x14ac:dyDescent="0.2">
      <c r="A1782" t="s">
        <v>530</v>
      </c>
      <c r="B1782" t="s">
        <v>1800</v>
      </c>
      <c r="C1782" s="19" t="str">
        <f t="shared" si="27"/>
        <v>Zamora-hasta-Huelva</v>
      </c>
      <c r="D1782">
        <v>624</v>
      </c>
      <c r="E1782" t="str">
        <f>VLOOKUP(A1782,Municipios!$B$2:$B$223,1,FALSE)</f>
        <v>Zamora</v>
      </c>
    </row>
    <row r="1783" spans="1:5" x14ac:dyDescent="0.2">
      <c r="A1783" t="s">
        <v>1799</v>
      </c>
      <c r="B1783" t="s">
        <v>1800</v>
      </c>
      <c r="C1783" s="19" t="str">
        <f t="shared" si="27"/>
        <v>Donostia-San Sebastián-hasta-Huelva</v>
      </c>
      <c r="D1783">
        <v>1087</v>
      </c>
      <c r="E1783" t="str">
        <f>VLOOKUP(A1783,Municipios!$B$2:$B$223,1,FALSE)</f>
        <v>Donostia-San Sebastián</v>
      </c>
    </row>
    <row r="1784" spans="1:5" x14ac:dyDescent="0.2">
      <c r="A1784" t="s">
        <v>501</v>
      </c>
      <c r="B1784" t="s">
        <v>1800</v>
      </c>
      <c r="C1784" s="19" t="str">
        <f t="shared" si="27"/>
        <v>Sevilla-hasta-Huelva</v>
      </c>
      <c r="D1784">
        <v>85</v>
      </c>
      <c r="E1784" t="str">
        <f>VLOOKUP(A1784,Municipios!$B$2:$B$223,1,FALSE)</f>
        <v>Sevilla</v>
      </c>
    </row>
    <row r="1785" spans="1:5" x14ac:dyDescent="0.2">
      <c r="A1785" t="s">
        <v>1740</v>
      </c>
      <c r="B1785" t="s">
        <v>1800</v>
      </c>
      <c r="C1785" s="19" t="str">
        <f t="shared" si="27"/>
        <v>Vitoria-Gasteiz-hasta-Huelva</v>
      </c>
      <c r="D1785">
        <v>970</v>
      </c>
      <c r="E1785" t="str">
        <f>VLOOKUP(A1785,Municipios!$B$2:$B$223,1,FALSE)</f>
        <v>Vitoria-Gasteiz</v>
      </c>
    </row>
    <row r="1786" spans="1:5" x14ac:dyDescent="0.2">
      <c r="A1786" t="s">
        <v>486</v>
      </c>
      <c r="B1786" t="s">
        <v>1800</v>
      </c>
      <c r="C1786" s="19" t="str">
        <f t="shared" si="27"/>
        <v>Lugo-hasta-Huelva</v>
      </c>
      <c r="D1786">
        <v>924</v>
      </c>
      <c r="E1786" t="str">
        <f>VLOOKUP(A1786,Municipios!$B$2:$B$223,1,FALSE)</f>
        <v>Lugo</v>
      </c>
    </row>
    <row r="1787" spans="1:5" x14ac:dyDescent="0.2">
      <c r="A1787" t="s">
        <v>503</v>
      </c>
      <c r="B1787" t="s">
        <v>1800</v>
      </c>
      <c r="C1787" s="19" t="str">
        <f t="shared" si="27"/>
        <v>Tarragona-hasta-Huelva</v>
      </c>
      <c r="D1787">
        <v>1032</v>
      </c>
      <c r="E1787" t="str">
        <f>VLOOKUP(A1787,Municipios!$B$2:$B$223,1,FALSE)</f>
        <v>Tarragona</v>
      </c>
    </row>
    <row r="1788" spans="1:5" x14ac:dyDescent="0.2">
      <c r="A1788" t="s">
        <v>496</v>
      </c>
      <c r="B1788" t="s">
        <v>1800</v>
      </c>
      <c r="C1788" s="19" t="str">
        <f t="shared" si="27"/>
        <v>Salamanca-hasta-Huelva</v>
      </c>
      <c r="D1788">
        <v>558</v>
      </c>
      <c r="E1788" t="str">
        <f>VLOOKUP(A1788,Municipios!$B$2:$B$223,1,FALSE)</f>
        <v>Salamanca</v>
      </c>
    </row>
    <row r="1789" spans="1:5" x14ac:dyDescent="0.2">
      <c r="A1789" t="s">
        <v>500</v>
      </c>
      <c r="B1789" t="s">
        <v>1800</v>
      </c>
      <c r="C1789" s="19" t="str">
        <f t="shared" si="27"/>
        <v>Jaén-hasta-Huelva</v>
      </c>
      <c r="D1789">
        <v>369</v>
      </c>
      <c r="E1789" t="str">
        <f>VLOOKUP(A1789,Municipios!$B$2:$B$223,1,FALSE)</f>
        <v>Jaén</v>
      </c>
    </row>
    <row r="1790" spans="1:5" x14ac:dyDescent="0.2">
      <c r="A1790" t="s">
        <v>210</v>
      </c>
      <c r="B1790" t="s">
        <v>1800</v>
      </c>
      <c r="C1790" s="19" t="str">
        <f t="shared" si="27"/>
        <v>León-hasta-Huelva</v>
      </c>
      <c r="D1790">
        <v>759</v>
      </c>
      <c r="E1790" t="str">
        <f>VLOOKUP(A1790,Municipios!$B$2:$B$223,1,FALSE)</f>
        <v>León</v>
      </c>
    </row>
    <row r="1791" spans="1:5" x14ac:dyDescent="0.2">
      <c r="A1791" t="s">
        <v>390</v>
      </c>
      <c r="B1791" t="s">
        <v>1800</v>
      </c>
      <c r="C1791" s="19" t="str">
        <f t="shared" ref="C1791:C1854" si="28">CONCATENATE(A1791,"-hasta-",B1791)</f>
        <v>Logroño-hasta-Huelva</v>
      </c>
      <c r="D1791">
        <v>1005</v>
      </c>
      <c r="E1791" t="str">
        <f>VLOOKUP(A1791,Municipios!$B$2:$B$223,1,FALSE)</f>
        <v>Logroño</v>
      </c>
    </row>
    <row r="1792" spans="1:5" x14ac:dyDescent="0.2">
      <c r="A1792" t="s">
        <v>211</v>
      </c>
      <c r="B1792" t="s">
        <v>1800</v>
      </c>
      <c r="C1792" s="19" t="str">
        <f t="shared" si="28"/>
        <v>Lleida-hasta-Huelva</v>
      </c>
      <c r="D1792">
        <v>1098</v>
      </c>
      <c r="E1792" t="str">
        <f>VLOOKUP(A1792,Municipios!$B$2:$B$223,1,FALSE)</f>
        <v>Lleida</v>
      </c>
    </row>
    <row r="1793" spans="1:5" x14ac:dyDescent="0.2">
      <c r="A1793" t="s">
        <v>487</v>
      </c>
      <c r="B1793" t="s">
        <v>1800</v>
      </c>
      <c r="C1793" s="19" t="str">
        <f t="shared" si="28"/>
        <v>Madrid-hasta-Huelva</v>
      </c>
      <c r="D1793">
        <v>620</v>
      </c>
      <c r="E1793" t="str">
        <f>VLOOKUP(A1793,Municipios!$B$2:$B$223,1,FALSE)</f>
        <v>Madrid</v>
      </c>
    </row>
    <row r="1794" spans="1:5" x14ac:dyDescent="0.2">
      <c r="A1794" t="s">
        <v>489</v>
      </c>
      <c r="B1794" t="s">
        <v>1800</v>
      </c>
      <c r="C1794" s="19" t="str">
        <f t="shared" si="28"/>
        <v>Málaga-hasta-Huelva</v>
      </c>
      <c r="D1794">
        <v>285</v>
      </c>
      <c r="E1794" t="str">
        <f>VLOOKUP(A1794,Municipios!$B$2:$B$223,1,FALSE)</f>
        <v>Málaga</v>
      </c>
    </row>
    <row r="1795" spans="1:5" x14ac:dyDescent="0.2">
      <c r="A1795" t="s">
        <v>494</v>
      </c>
      <c r="B1795" t="s">
        <v>1800</v>
      </c>
      <c r="C1795" s="19" t="str">
        <f t="shared" si="28"/>
        <v>Palencia-hasta-Huelva</v>
      </c>
      <c r="D1795">
        <v>788</v>
      </c>
      <c r="E1795" t="str">
        <f>VLOOKUP(A1795,Municipios!$B$2:$B$223,1,FALSE)</f>
        <v>Palencia</v>
      </c>
    </row>
    <row r="1796" spans="1:5" x14ac:dyDescent="0.2">
      <c r="A1796" t="s">
        <v>495</v>
      </c>
      <c r="B1796" t="s">
        <v>1800</v>
      </c>
      <c r="C1796" s="19" t="str">
        <f t="shared" si="28"/>
        <v>Pontevedra-hasta-Huelva</v>
      </c>
      <c r="D1796">
        <v>1004</v>
      </c>
      <c r="E1796" t="str">
        <f>VLOOKUP(A1796,Municipios!$B$2:$B$223,1,FALSE)</f>
        <v>Pontevedra</v>
      </c>
    </row>
    <row r="1797" spans="1:5" x14ac:dyDescent="0.2">
      <c r="A1797" t="s">
        <v>497</v>
      </c>
      <c r="B1797" t="s">
        <v>1800</v>
      </c>
      <c r="C1797" s="19" t="str">
        <f t="shared" si="28"/>
        <v>Huesca-hasta-Huelva</v>
      </c>
      <c r="D1797">
        <v>1008</v>
      </c>
      <c r="E1797" t="str">
        <f>VLOOKUP(A1797,Municipios!$B$2:$B$223,1,FALSE)</f>
        <v>Huesca</v>
      </c>
    </row>
    <row r="1798" spans="1:5" x14ac:dyDescent="0.2">
      <c r="A1798" t="s">
        <v>491</v>
      </c>
      <c r="B1798" t="s">
        <v>1800</v>
      </c>
      <c r="C1798" s="19" t="str">
        <f t="shared" si="28"/>
        <v>Pamplona/Iruña-hasta-Huelva</v>
      </c>
      <c r="D1798">
        <v>1060</v>
      </c>
      <c r="E1798" t="str">
        <f>VLOOKUP(A1798,Municipios!$B$2:$B$223,1,FALSE)</f>
        <v>Pamplona/Iruña</v>
      </c>
    </row>
    <row r="1799" spans="1:5" x14ac:dyDescent="0.2">
      <c r="A1799" t="s">
        <v>490</v>
      </c>
      <c r="B1799" t="s">
        <v>1800</v>
      </c>
      <c r="C1799" s="19" t="str">
        <f t="shared" si="28"/>
        <v>Murcia-hasta-Huelva</v>
      </c>
      <c r="D1799">
        <v>686</v>
      </c>
      <c r="E1799" t="str">
        <f>VLOOKUP(A1799,Municipios!$B$2:$B$223,1,FALSE)</f>
        <v>Murcia</v>
      </c>
    </row>
    <row r="1800" spans="1:5" x14ac:dyDescent="0.2">
      <c r="A1800" t="s">
        <v>493</v>
      </c>
      <c r="B1800" t="s">
        <v>1800</v>
      </c>
      <c r="C1800" s="19" t="str">
        <f t="shared" si="28"/>
        <v>Oviedo-hasta-Huelva</v>
      </c>
      <c r="D1800">
        <v>878</v>
      </c>
      <c r="E1800" t="str">
        <f>VLOOKUP(A1800,Municipios!$B$2:$B$223,1,FALSE)</f>
        <v>Oviedo</v>
      </c>
    </row>
    <row r="1801" spans="1:5" x14ac:dyDescent="0.2">
      <c r="A1801" t="s">
        <v>492</v>
      </c>
      <c r="B1801" t="s">
        <v>1800</v>
      </c>
      <c r="C1801" s="19" t="str">
        <f t="shared" si="28"/>
        <v>Ourense-hasta-Huelva</v>
      </c>
      <c r="D1801">
        <v>916</v>
      </c>
      <c r="E1801" t="str">
        <f>VLOOKUP(A1801,Municipios!$B$2:$B$223,1,FALSE)</f>
        <v>Ourense</v>
      </c>
    </row>
    <row r="1802" spans="1:5" x14ac:dyDescent="0.2">
      <c r="A1802" t="s">
        <v>504</v>
      </c>
      <c r="B1802" t="s">
        <v>1742</v>
      </c>
      <c r="C1802" s="19" t="str">
        <f t="shared" si="28"/>
        <v>Teruel-hasta-Alicante/Alacant</v>
      </c>
      <c r="D1802">
        <v>328</v>
      </c>
      <c r="E1802" t="str">
        <f>VLOOKUP(A1802,Municipios!$B$2:$B$223,1,FALSE)</f>
        <v>Teruel</v>
      </c>
    </row>
    <row r="1803" spans="1:5" x14ac:dyDescent="0.2">
      <c r="A1803" t="s">
        <v>491</v>
      </c>
      <c r="B1803" t="s">
        <v>1742</v>
      </c>
      <c r="C1803" s="19" t="str">
        <f t="shared" si="28"/>
        <v>Pamplona/Iruña-hasta-Alicante/Alacant</v>
      </c>
      <c r="D1803">
        <v>705</v>
      </c>
      <c r="E1803" t="str">
        <f>VLOOKUP(A1803,Municipios!$B$2:$B$223,1,FALSE)</f>
        <v>Pamplona/Iruña</v>
      </c>
    </row>
    <row r="1804" spans="1:5" x14ac:dyDescent="0.2">
      <c r="A1804" t="s">
        <v>1882</v>
      </c>
      <c r="B1804" t="s">
        <v>1742</v>
      </c>
      <c r="C1804" s="19" t="str">
        <f t="shared" si="28"/>
        <v>Barcelona-hasta-Alicante/Alacant</v>
      </c>
      <c r="D1804">
        <v>546</v>
      </c>
      <c r="E1804" t="str">
        <f>VLOOKUP(A1804,Municipios!$B$2:$B$223,1,FALSE)</f>
        <v>Barcelona</v>
      </c>
    </row>
    <row r="1805" spans="1:5" x14ac:dyDescent="0.2">
      <c r="A1805" t="s">
        <v>495</v>
      </c>
      <c r="B1805" t="s">
        <v>1742</v>
      </c>
      <c r="C1805" s="19" t="str">
        <f t="shared" si="28"/>
        <v>Pontevedra-hasta-Alicante/Alacant</v>
      </c>
      <c r="D1805">
        <v>1031</v>
      </c>
      <c r="E1805" t="str">
        <f>VLOOKUP(A1805,Municipios!$B$2:$B$223,1,FALSE)</f>
        <v>Pontevedra</v>
      </c>
    </row>
    <row r="1806" spans="1:5" x14ac:dyDescent="0.2">
      <c r="A1806" t="s">
        <v>499</v>
      </c>
      <c r="B1806" t="s">
        <v>1742</v>
      </c>
      <c r="C1806" s="19" t="str">
        <f t="shared" si="28"/>
        <v>Segovia-hasta-Alicante/Alacant</v>
      </c>
      <c r="D1806">
        <v>535</v>
      </c>
      <c r="E1806" t="str">
        <f>VLOOKUP(A1806,Municipios!$B$2:$B$223,1,FALSE)</f>
        <v>Segovia</v>
      </c>
    </row>
    <row r="1807" spans="1:5" x14ac:dyDescent="0.2">
      <c r="A1807" t="s">
        <v>501</v>
      </c>
      <c r="B1807" t="s">
        <v>1742</v>
      </c>
      <c r="C1807" s="19" t="str">
        <f t="shared" si="28"/>
        <v>Sevilla-hasta-Alicante/Alacant</v>
      </c>
      <c r="D1807">
        <v>656</v>
      </c>
      <c r="E1807" t="str">
        <f>VLOOKUP(A1807,Municipios!$B$2:$B$223,1,FALSE)</f>
        <v>Sevilla</v>
      </c>
    </row>
    <row r="1808" spans="1:5" x14ac:dyDescent="0.2">
      <c r="A1808" t="s">
        <v>502</v>
      </c>
      <c r="B1808" t="s">
        <v>1742</v>
      </c>
      <c r="C1808" s="19" t="str">
        <f t="shared" si="28"/>
        <v>Soria-hasta-Alicante/Alacant</v>
      </c>
      <c r="D1808">
        <v>577</v>
      </c>
      <c r="E1808" t="str">
        <f>VLOOKUP(A1808,Municipios!$B$2:$B$223,1,FALSE)</f>
        <v>Soria</v>
      </c>
    </row>
    <row r="1809" spans="1:5" x14ac:dyDescent="0.2">
      <c r="A1809" t="s">
        <v>1744</v>
      </c>
      <c r="B1809" t="s">
        <v>1742</v>
      </c>
      <c r="C1809" s="19" t="str">
        <f t="shared" si="28"/>
        <v>Ávila-hasta-Alicante/Alacant</v>
      </c>
      <c r="D1809">
        <v>555</v>
      </c>
      <c r="E1809" t="str">
        <f>VLOOKUP(A1809,Municipios!$B$2:$B$223,1,FALSE)</f>
        <v>Ávila</v>
      </c>
    </row>
    <row r="1810" spans="1:5" x14ac:dyDescent="0.2">
      <c r="A1810" t="s">
        <v>503</v>
      </c>
      <c r="B1810" t="s">
        <v>1742</v>
      </c>
      <c r="C1810" s="19" t="str">
        <f t="shared" si="28"/>
        <v>Tarragona-hasta-Alicante/Alacant</v>
      </c>
      <c r="D1810">
        <v>448</v>
      </c>
      <c r="E1810" t="str">
        <f>VLOOKUP(A1810,Municipios!$B$2:$B$223,1,FALSE)</f>
        <v>Tarragona</v>
      </c>
    </row>
    <row r="1811" spans="1:5" ht="25.5" x14ac:dyDescent="0.2">
      <c r="A1811" t="s">
        <v>1799</v>
      </c>
      <c r="B1811" t="s">
        <v>1742</v>
      </c>
      <c r="C1811" s="19" t="str">
        <f t="shared" si="28"/>
        <v>Donostia-San Sebastián-hasta-Alicante/Alacant</v>
      </c>
      <c r="D1811">
        <v>795</v>
      </c>
      <c r="E1811" t="str">
        <f>VLOOKUP(A1811,Municipios!$B$2:$B$223,1,FALSE)</f>
        <v>Donostia-San Sebastián</v>
      </c>
    </row>
    <row r="1812" spans="1:5" x14ac:dyDescent="0.2">
      <c r="A1812" t="s">
        <v>488</v>
      </c>
      <c r="B1812" t="s">
        <v>1742</v>
      </c>
      <c r="C1812" s="19" t="str">
        <f t="shared" si="28"/>
        <v>Toledo-hasta-Alicante/Alacant</v>
      </c>
      <c r="D1812">
        <v>454</v>
      </c>
      <c r="E1812" t="str">
        <f>VLOOKUP(A1812,Municipios!$B$2:$B$223,1,FALSE)</f>
        <v>Toledo</v>
      </c>
    </row>
    <row r="1813" spans="1:5" x14ac:dyDescent="0.2">
      <c r="A1813" t="s">
        <v>527</v>
      </c>
      <c r="B1813" t="s">
        <v>1742</v>
      </c>
      <c r="C1813" s="19" t="str">
        <f t="shared" si="28"/>
        <v>Valencia-hasta-Alicante/Alacant</v>
      </c>
      <c r="D1813">
        <v>195</v>
      </c>
      <c r="E1813" t="str">
        <f>VLOOKUP(A1813,Municipios!$B$2:$B$223,1,FALSE)</f>
        <v>Valencia</v>
      </c>
    </row>
    <row r="1814" spans="1:5" x14ac:dyDescent="0.2">
      <c r="A1814" t="s">
        <v>528</v>
      </c>
      <c r="B1814" t="s">
        <v>1742</v>
      </c>
      <c r="C1814" s="19" t="str">
        <f t="shared" si="28"/>
        <v>Valladolid-hasta-Alicante/Alacant</v>
      </c>
      <c r="D1814">
        <v>647</v>
      </c>
      <c r="E1814" t="str">
        <f>VLOOKUP(A1814,Municipios!$B$2:$B$223,1,FALSE)</f>
        <v>Valladolid</v>
      </c>
    </row>
    <row r="1815" spans="1:5" x14ac:dyDescent="0.2">
      <c r="A1815" t="s">
        <v>1740</v>
      </c>
      <c r="B1815" t="s">
        <v>1742</v>
      </c>
      <c r="C1815" s="19" t="str">
        <f t="shared" si="28"/>
        <v>Vitoria-Gasteiz-hasta-Alicante/Alacant</v>
      </c>
      <c r="D1815">
        <v>761</v>
      </c>
      <c r="E1815" t="str">
        <f>VLOOKUP(A1815,Municipios!$B$2:$B$223,1,FALSE)</f>
        <v>Vitoria-Gasteiz</v>
      </c>
    </row>
    <row r="1816" spans="1:5" x14ac:dyDescent="0.2">
      <c r="A1816" t="s">
        <v>530</v>
      </c>
      <c r="B1816" t="s">
        <v>1742</v>
      </c>
      <c r="C1816" s="19" t="str">
        <f t="shared" si="28"/>
        <v>Zamora-hasta-Alicante/Alacant</v>
      </c>
      <c r="D1816">
        <v>694</v>
      </c>
      <c r="E1816" t="str">
        <f>VLOOKUP(A1816,Municipios!$B$2:$B$223,1,FALSE)</f>
        <v>Zamora</v>
      </c>
    </row>
    <row r="1817" spans="1:5" x14ac:dyDescent="0.2">
      <c r="A1817" t="s">
        <v>1745</v>
      </c>
      <c r="B1817" t="s">
        <v>1742</v>
      </c>
      <c r="C1817" s="19" t="str">
        <f t="shared" si="28"/>
        <v>Badajoz-hasta-Alicante/Alacant</v>
      </c>
      <c r="D1817">
        <v>684</v>
      </c>
      <c r="E1817" t="str">
        <f>VLOOKUP(A1817,Municipios!$B$2:$B$223,1,FALSE)</f>
        <v>Badajoz</v>
      </c>
    </row>
    <row r="1818" spans="1:5" x14ac:dyDescent="0.2">
      <c r="A1818" t="s">
        <v>529</v>
      </c>
      <c r="B1818" t="s">
        <v>1742</v>
      </c>
      <c r="C1818" s="19" t="str">
        <f t="shared" si="28"/>
        <v>Bilbao-hasta-Alicante/Alacant</v>
      </c>
      <c r="D1818">
        <v>797</v>
      </c>
      <c r="E1818" t="str">
        <f>VLOOKUP(A1818,Municipios!$B$2:$B$223,1,FALSE)</f>
        <v>Bilbao</v>
      </c>
    </row>
    <row r="1819" spans="1:5" x14ac:dyDescent="0.2">
      <c r="A1819" t="s">
        <v>209</v>
      </c>
      <c r="B1819" t="s">
        <v>1742</v>
      </c>
      <c r="C1819" s="19" t="str">
        <f t="shared" si="28"/>
        <v>Burgos-hasta-Alicante/Alacant</v>
      </c>
      <c r="D1819">
        <v>653</v>
      </c>
      <c r="E1819" t="str">
        <f>VLOOKUP(A1819,Municipios!$B$2:$B$223,1,FALSE)</f>
        <v>Burgos</v>
      </c>
    </row>
    <row r="1820" spans="1:5" x14ac:dyDescent="0.2">
      <c r="A1820" t="s">
        <v>1927</v>
      </c>
      <c r="B1820" t="s">
        <v>1742</v>
      </c>
      <c r="C1820" s="19" t="str">
        <f t="shared" si="28"/>
        <v>Cáceres-hasta-Alicante/Alacant</v>
      </c>
      <c r="D1820">
        <v>678</v>
      </c>
      <c r="E1820" t="str">
        <f>VLOOKUP(A1820,Municipios!$B$2:$B$223,1,FALSE)</f>
        <v>Cáceres</v>
      </c>
    </row>
    <row r="1821" spans="1:5" x14ac:dyDescent="0.2">
      <c r="A1821" t="s">
        <v>494</v>
      </c>
      <c r="B1821" t="s">
        <v>1742</v>
      </c>
      <c r="C1821" s="19" t="str">
        <f t="shared" si="28"/>
        <v>Palencia-hasta-Alicante/Alacant</v>
      </c>
      <c r="D1821">
        <v>695</v>
      </c>
      <c r="E1821" t="str">
        <f>VLOOKUP(A1821,Municipios!$B$2:$B$223,1,FALSE)</f>
        <v>Palencia</v>
      </c>
    </row>
    <row r="1822" spans="1:5" x14ac:dyDescent="0.2">
      <c r="A1822" t="s">
        <v>496</v>
      </c>
      <c r="B1822" t="s">
        <v>1742</v>
      </c>
      <c r="C1822" s="19" t="str">
        <f t="shared" si="28"/>
        <v>Salamanca-hasta-Alicante/Alacant</v>
      </c>
      <c r="D1822">
        <v>648</v>
      </c>
      <c r="E1822" t="str">
        <f>VLOOKUP(A1822,Municipios!$B$2:$B$223,1,FALSE)</f>
        <v>Salamanca</v>
      </c>
    </row>
    <row r="1823" spans="1:5" x14ac:dyDescent="0.2">
      <c r="A1823" t="s">
        <v>531</v>
      </c>
      <c r="B1823" t="s">
        <v>1742</v>
      </c>
      <c r="C1823" s="19" t="str">
        <f t="shared" si="28"/>
        <v>Zaragoza-hasta-Alicante/Alacant</v>
      </c>
      <c r="D1823">
        <v>530</v>
      </c>
      <c r="E1823" t="str">
        <f>VLOOKUP(A1823,Municipios!$B$2:$B$223,1,FALSE)</f>
        <v>Zaragoza</v>
      </c>
    </row>
    <row r="1824" spans="1:5" x14ac:dyDescent="0.2">
      <c r="A1824" t="s">
        <v>97</v>
      </c>
      <c r="B1824" t="s">
        <v>1742</v>
      </c>
      <c r="C1824" s="19" t="str">
        <f t="shared" si="28"/>
        <v>Coruña (A)-hasta-Alicante/Alacant</v>
      </c>
      <c r="D1824">
        <v>1026</v>
      </c>
      <c r="E1824" t="str">
        <f>VLOOKUP(A1824,Municipios!$B$2:$B$223,1,FALSE)</f>
        <v>Coruña (A)</v>
      </c>
    </row>
    <row r="1825" spans="1:5" x14ac:dyDescent="0.2">
      <c r="A1825" t="s">
        <v>498</v>
      </c>
      <c r="B1825" t="s">
        <v>1742</v>
      </c>
      <c r="C1825" s="19" t="str">
        <f t="shared" si="28"/>
        <v>Santander-hasta-Alicante/Alacant</v>
      </c>
      <c r="D1825">
        <v>819</v>
      </c>
      <c r="E1825" t="str">
        <f>VLOOKUP(A1825,Municipios!$B$2:$B$223,1,FALSE)</f>
        <v>Santander</v>
      </c>
    </row>
    <row r="1826" spans="1:5" x14ac:dyDescent="0.2">
      <c r="A1826" t="s">
        <v>1493</v>
      </c>
      <c r="B1826" t="s">
        <v>1742</v>
      </c>
      <c r="C1826" s="19" t="str">
        <f t="shared" si="28"/>
        <v>Cádiz-hasta-Alicante/Alacant</v>
      </c>
      <c r="D1826">
        <v>760</v>
      </c>
      <c r="E1826" t="str">
        <f>VLOOKUP(A1826,Municipios!$B$2:$B$223,1,FALSE)</f>
        <v>Cádiz</v>
      </c>
    </row>
    <row r="1827" spans="1:5" ht="25.5" x14ac:dyDescent="0.2">
      <c r="A1827" t="s">
        <v>1544</v>
      </c>
      <c r="B1827" t="s">
        <v>1742</v>
      </c>
      <c r="C1827" s="19" t="str">
        <f t="shared" si="28"/>
        <v>Castellón de la Plana/Castelló de la Plana-hasta-Alicante/Alacant</v>
      </c>
      <c r="D1827">
        <v>262</v>
      </c>
      <c r="E1827" t="str">
        <f>VLOOKUP(A1827,Municipios!$B$2:$B$223,1,FALSE)</f>
        <v>Castellón de la Plana/Castelló de la Plana</v>
      </c>
    </row>
    <row r="1828" spans="1:5" x14ac:dyDescent="0.2">
      <c r="A1828" t="s">
        <v>493</v>
      </c>
      <c r="B1828" t="s">
        <v>1742</v>
      </c>
      <c r="C1828" s="19" t="str">
        <f t="shared" si="28"/>
        <v>Oviedo-hasta-Alicante/Alacant</v>
      </c>
      <c r="D1828">
        <v>878</v>
      </c>
      <c r="E1828" t="str">
        <f>VLOOKUP(A1828,Municipios!$B$2:$B$223,1,FALSE)</f>
        <v>Oviedo</v>
      </c>
    </row>
    <row r="1829" spans="1:5" x14ac:dyDescent="0.2">
      <c r="A1829" t="s">
        <v>26</v>
      </c>
      <c r="B1829" t="s">
        <v>1742</v>
      </c>
      <c r="C1829" s="19" t="str">
        <f t="shared" si="28"/>
        <v>Córdoba-hasta-Alicante/Alacant</v>
      </c>
      <c r="D1829">
        <v>519</v>
      </c>
      <c r="E1829" t="str">
        <f>VLOOKUP(A1829,Municipios!$B$2:$B$223,1,FALSE)</f>
        <v>Córdoba</v>
      </c>
    </row>
    <row r="1830" spans="1:5" x14ac:dyDescent="0.2">
      <c r="A1830" t="s">
        <v>98</v>
      </c>
      <c r="B1830" t="s">
        <v>1742</v>
      </c>
      <c r="C1830" s="19" t="str">
        <f t="shared" si="28"/>
        <v>Cuenca-hasta-Alicante/Alacant</v>
      </c>
      <c r="D1830">
        <v>307</v>
      </c>
      <c r="E1830" t="str">
        <f>VLOOKUP(A1830,Municipios!$B$2:$B$223,1,FALSE)</f>
        <v>Cuenca</v>
      </c>
    </row>
    <row r="1831" spans="1:5" x14ac:dyDescent="0.2">
      <c r="A1831" t="s">
        <v>207</v>
      </c>
      <c r="B1831" t="s">
        <v>1742</v>
      </c>
      <c r="C1831" s="19" t="str">
        <f t="shared" si="28"/>
        <v>Girona-hasta-Alicante/Alacant</v>
      </c>
      <c r="D1831">
        <v>629</v>
      </c>
      <c r="E1831" t="str">
        <f>VLOOKUP(A1831,Municipios!$B$2:$B$223,1,FALSE)</f>
        <v>Girona</v>
      </c>
    </row>
    <row r="1832" spans="1:5" x14ac:dyDescent="0.2">
      <c r="A1832" t="s">
        <v>630</v>
      </c>
      <c r="B1832" t="s">
        <v>1742</v>
      </c>
      <c r="C1832" s="19" t="str">
        <f t="shared" si="28"/>
        <v>Granada-hasta-Alicante/Alacant</v>
      </c>
      <c r="D1832">
        <v>472</v>
      </c>
      <c r="E1832" t="str">
        <f>VLOOKUP(A1832,Municipios!$B$2:$B$223,1,FALSE)</f>
        <v>Granada</v>
      </c>
    </row>
    <row r="1833" spans="1:5" x14ac:dyDescent="0.2">
      <c r="A1833" t="s">
        <v>208</v>
      </c>
      <c r="B1833" t="s">
        <v>1742</v>
      </c>
      <c r="C1833" s="19" t="str">
        <f t="shared" si="28"/>
        <v>Guadalajara-hasta-Alicante/Alacant</v>
      </c>
      <c r="D1833">
        <v>469</v>
      </c>
      <c r="E1833" t="str">
        <f>VLOOKUP(A1833,Municipios!$B$2:$B$223,1,FALSE)</f>
        <v>Guadalajara</v>
      </c>
    </row>
    <row r="1834" spans="1:5" x14ac:dyDescent="0.2">
      <c r="A1834" t="s">
        <v>1800</v>
      </c>
      <c r="B1834" t="s">
        <v>1742</v>
      </c>
      <c r="C1834" s="19" t="str">
        <f t="shared" si="28"/>
        <v>Huelva-hasta-Alicante/Alacant</v>
      </c>
      <c r="D1834">
        <v>474</v>
      </c>
      <c r="E1834" t="str">
        <f>VLOOKUP(A1834,Municipios!$B$2:$B$223,1,FALSE)</f>
        <v>Huelva</v>
      </c>
    </row>
    <row r="1835" spans="1:5" x14ac:dyDescent="0.2">
      <c r="A1835" t="s">
        <v>489</v>
      </c>
      <c r="B1835" t="s">
        <v>1742</v>
      </c>
      <c r="C1835" s="19" t="str">
        <f t="shared" si="28"/>
        <v>Málaga-hasta-Alicante/Alacant</v>
      </c>
      <c r="D1835">
        <v>499</v>
      </c>
      <c r="E1835" t="str">
        <f>VLOOKUP(A1835,Municipios!$B$2:$B$223,1,FALSE)</f>
        <v>Málaga</v>
      </c>
    </row>
    <row r="1836" spans="1:5" x14ac:dyDescent="0.2">
      <c r="A1836" t="s">
        <v>25</v>
      </c>
      <c r="B1836" t="s">
        <v>1742</v>
      </c>
      <c r="C1836" s="19" t="str">
        <f t="shared" si="28"/>
        <v>Ciudad Real-hasta-Alicante/Alacant</v>
      </c>
      <c r="D1836">
        <v>373</v>
      </c>
      <c r="E1836" t="str">
        <f>VLOOKUP(A1836,Municipios!$B$2:$B$223,1,FALSE)</f>
        <v>Ciudad Real</v>
      </c>
    </row>
    <row r="1837" spans="1:5" x14ac:dyDescent="0.2">
      <c r="A1837" t="s">
        <v>497</v>
      </c>
      <c r="B1837" t="s">
        <v>1742</v>
      </c>
      <c r="C1837" s="19" t="str">
        <f t="shared" si="28"/>
        <v>Huesca-hasta-Alicante/Alacant</v>
      </c>
      <c r="D1837">
        <v>603</v>
      </c>
      <c r="E1837" t="str">
        <f>VLOOKUP(A1837,Municipios!$B$2:$B$223,1,FALSE)</f>
        <v>Huesca</v>
      </c>
    </row>
    <row r="1838" spans="1:5" x14ac:dyDescent="0.2">
      <c r="A1838" t="s">
        <v>490</v>
      </c>
      <c r="B1838" t="s">
        <v>1742</v>
      </c>
      <c r="C1838" s="19" t="str">
        <f t="shared" si="28"/>
        <v>Murcia-hasta-Alicante/Alacant</v>
      </c>
      <c r="D1838">
        <v>69</v>
      </c>
      <c r="E1838" t="str">
        <f>VLOOKUP(A1838,Municipios!$B$2:$B$223,1,FALSE)</f>
        <v>Murcia</v>
      </c>
    </row>
    <row r="1839" spans="1:5" x14ac:dyDescent="0.2">
      <c r="A1839" t="s">
        <v>492</v>
      </c>
      <c r="B1839" t="s">
        <v>1742</v>
      </c>
      <c r="C1839" s="19" t="str">
        <f t="shared" si="28"/>
        <v>Ourense-hasta-Alicante/Alacant</v>
      </c>
      <c r="D1839">
        <v>926</v>
      </c>
      <c r="E1839" t="str">
        <f>VLOOKUP(A1839,Municipios!$B$2:$B$223,1,FALSE)</f>
        <v>Ourense</v>
      </c>
    </row>
    <row r="1840" spans="1:5" x14ac:dyDescent="0.2">
      <c r="A1840" t="s">
        <v>487</v>
      </c>
      <c r="B1840" t="s">
        <v>1742</v>
      </c>
      <c r="C1840" s="19" t="str">
        <f t="shared" si="28"/>
        <v>Madrid-hasta-Alicante/Alacant</v>
      </c>
      <c r="D1840">
        <v>417</v>
      </c>
      <c r="E1840" t="str">
        <f>VLOOKUP(A1840,Municipios!$B$2:$B$223,1,FALSE)</f>
        <v>Madrid</v>
      </c>
    </row>
    <row r="1841" spans="1:5" x14ac:dyDescent="0.2">
      <c r="A1841" t="s">
        <v>211</v>
      </c>
      <c r="B1841" t="s">
        <v>1742</v>
      </c>
      <c r="C1841" s="19" t="str">
        <f t="shared" si="28"/>
        <v>Lleida-hasta-Alicante/Alacant</v>
      </c>
      <c r="D1841">
        <v>576</v>
      </c>
      <c r="E1841" t="str">
        <f>VLOOKUP(A1841,Municipios!$B$2:$B$223,1,FALSE)</f>
        <v>Lleida</v>
      </c>
    </row>
    <row r="1842" spans="1:5" x14ac:dyDescent="0.2">
      <c r="A1842" t="s">
        <v>486</v>
      </c>
      <c r="B1842" t="s">
        <v>1742</v>
      </c>
      <c r="C1842" s="19" t="str">
        <f t="shared" si="28"/>
        <v>Lugo-hasta-Alicante/Alacant</v>
      </c>
      <c r="D1842">
        <v>938</v>
      </c>
      <c r="E1842" t="str">
        <f>VLOOKUP(A1842,Municipios!$B$2:$B$223,1,FALSE)</f>
        <v>Lugo</v>
      </c>
    </row>
    <row r="1843" spans="1:5" x14ac:dyDescent="0.2">
      <c r="A1843" t="s">
        <v>390</v>
      </c>
      <c r="B1843" t="s">
        <v>1742</v>
      </c>
      <c r="C1843" s="19" t="str">
        <f t="shared" si="28"/>
        <v>Logroño-hasta-Alicante/Alacant</v>
      </c>
      <c r="D1843">
        <v>698</v>
      </c>
      <c r="E1843" t="str">
        <f>VLOOKUP(A1843,Municipios!$B$2:$B$223,1,FALSE)</f>
        <v>Logroño</v>
      </c>
    </row>
    <row r="1844" spans="1:5" x14ac:dyDescent="0.2">
      <c r="A1844" t="s">
        <v>210</v>
      </c>
      <c r="B1844" t="s">
        <v>1742</v>
      </c>
      <c r="C1844" s="19" t="str">
        <f t="shared" si="28"/>
        <v>León-hasta-Alicante/Alacant</v>
      </c>
      <c r="D1844">
        <v>780</v>
      </c>
      <c r="E1844" t="str">
        <f>VLOOKUP(A1844,Municipios!$B$2:$B$223,1,FALSE)</f>
        <v>León</v>
      </c>
    </row>
    <row r="1845" spans="1:5" x14ac:dyDescent="0.2">
      <c r="A1845" t="s">
        <v>500</v>
      </c>
      <c r="B1845" t="s">
        <v>1742</v>
      </c>
      <c r="C1845" s="19" t="str">
        <f t="shared" si="28"/>
        <v>Jaén-hasta-Alicante/Alacant</v>
      </c>
      <c r="D1845">
        <v>455</v>
      </c>
      <c r="E1845" t="str">
        <f>VLOOKUP(A1845,Municipios!$B$2:$B$223,1,FALSE)</f>
        <v>Jaén</v>
      </c>
    </row>
    <row r="1846" spans="1:5" x14ac:dyDescent="0.2">
      <c r="A1846" t="s">
        <v>1743</v>
      </c>
      <c r="B1846" t="s">
        <v>1742</v>
      </c>
      <c r="C1846" s="19" t="str">
        <f t="shared" si="28"/>
        <v>Almería-hasta-Alicante/Alacant</v>
      </c>
      <c r="D1846">
        <v>281</v>
      </c>
      <c r="E1846" t="str">
        <f>VLOOKUP(A1846,Municipios!$B$2:$B$223,1,FALSE)</f>
        <v>Almería</v>
      </c>
    </row>
    <row r="1847" spans="1:5" x14ac:dyDescent="0.2">
      <c r="A1847" t="s">
        <v>1799</v>
      </c>
      <c r="B1847" t="s">
        <v>497</v>
      </c>
      <c r="C1847" s="19" t="str">
        <f t="shared" si="28"/>
        <v>Donostia-San Sebastián-hasta-Huesca</v>
      </c>
      <c r="D1847">
        <v>269</v>
      </c>
      <c r="E1847" t="str">
        <f>VLOOKUP(A1847,Municipios!$B$2:$B$223,1,FALSE)</f>
        <v>Donostia-San Sebastián</v>
      </c>
    </row>
    <row r="1848" spans="1:5" x14ac:dyDescent="0.2">
      <c r="A1848" t="s">
        <v>504</v>
      </c>
      <c r="B1848" t="s">
        <v>497</v>
      </c>
      <c r="C1848" s="19" t="str">
        <f t="shared" si="28"/>
        <v>Teruel-hasta-Huesca</v>
      </c>
      <c r="D1848">
        <v>256</v>
      </c>
      <c r="E1848" t="str">
        <f>VLOOKUP(A1848,Municipios!$B$2:$B$223,1,FALSE)</f>
        <v>Teruel</v>
      </c>
    </row>
    <row r="1849" spans="1:5" x14ac:dyDescent="0.2">
      <c r="A1849" t="s">
        <v>499</v>
      </c>
      <c r="B1849" t="s">
        <v>497</v>
      </c>
      <c r="C1849" s="19" t="str">
        <f t="shared" si="28"/>
        <v>Segovia-hasta-Huesca</v>
      </c>
      <c r="D1849">
        <v>421</v>
      </c>
      <c r="E1849" t="str">
        <f>VLOOKUP(A1849,Municipios!$B$2:$B$223,1,FALSE)</f>
        <v>Segovia</v>
      </c>
    </row>
    <row r="1850" spans="1:5" x14ac:dyDescent="0.2">
      <c r="A1850" t="s">
        <v>501</v>
      </c>
      <c r="B1850" t="s">
        <v>497</v>
      </c>
      <c r="C1850" s="19" t="str">
        <f t="shared" si="28"/>
        <v>Sevilla-hasta-Huesca</v>
      </c>
      <c r="D1850">
        <v>917</v>
      </c>
      <c r="E1850" t="str">
        <f>VLOOKUP(A1850,Municipios!$B$2:$B$223,1,FALSE)</f>
        <v>Sevilla</v>
      </c>
    </row>
    <row r="1851" spans="1:5" x14ac:dyDescent="0.2">
      <c r="A1851" t="s">
        <v>502</v>
      </c>
      <c r="B1851" t="s">
        <v>497</v>
      </c>
      <c r="C1851" s="19" t="str">
        <f t="shared" si="28"/>
        <v>Soria-hasta-Huesca</v>
      </c>
      <c r="D1851">
        <v>230</v>
      </c>
      <c r="E1851" t="str">
        <f>VLOOKUP(A1851,Municipios!$B$2:$B$223,1,FALSE)</f>
        <v>Soria</v>
      </c>
    </row>
    <row r="1852" spans="1:5" x14ac:dyDescent="0.2">
      <c r="A1852" t="s">
        <v>503</v>
      </c>
      <c r="B1852" t="s">
        <v>497</v>
      </c>
      <c r="C1852" s="19" t="str">
        <f t="shared" si="28"/>
        <v>Tarragona-hasta-Huesca</v>
      </c>
      <c r="D1852">
        <v>216</v>
      </c>
      <c r="E1852" t="str">
        <f>VLOOKUP(A1852,Municipios!$B$2:$B$223,1,FALSE)</f>
        <v>Tarragona</v>
      </c>
    </row>
    <row r="1853" spans="1:5" x14ac:dyDescent="0.2">
      <c r="A1853" t="s">
        <v>488</v>
      </c>
      <c r="B1853" t="s">
        <v>497</v>
      </c>
      <c r="C1853" s="19" t="str">
        <f t="shared" si="28"/>
        <v>Toledo-hasta-Huesca</v>
      </c>
      <c r="D1853">
        <v>458</v>
      </c>
      <c r="E1853" t="str">
        <f>VLOOKUP(A1853,Municipios!$B$2:$B$223,1,FALSE)</f>
        <v>Toledo</v>
      </c>
    </row>
    <row r="1854" spans="1:5" x14ac:dyDescent="0.2">
      <c r="A1854" t="s">
        <v>527</v>
      </c>
      <c r="B1854" t="s">
        <v>497</v>
      </c>
      <c r="C1854" s="19" t="str">
        <f t="shared" si="28"/>
        <v>Valencia-hasta-Huesca</v>
      </c>
      <c r="D1854">
        <v>453</v>
      </c>
      <c r="E1854" t="str">
        <f>VLOOKUP(A1854,Municipios!$B$2:$B$223,1,FALSE)</f>
        <v>Valencia</v>
      </c>
    </row>
    <row r="1855" spans="1:5" x14ac:dyDescent="0.2">
      <c r="A1855" t="s">
        <v>528</v>
      </c>
      <c r="B1855" t="s">
        <v>497</v>
      </c>
      <c r="C1855" s="19" t="str">
        <f t="shared" ref="C1855:C1918" si="29">CONCATENATE(A1855,"-hasta-",B1855)</f>
        <v>Valladolid-hasta-Huesca</v>
      </c>
      <c r="D1855">
        <v>510</v>
      </c>
      <c r="E1855" t="str">
        <f>VLOOKUP(A1855,Municipios!$B$2:$B$223,1,FALSE)</f>
        <v>Valladolid</v>
      </c>
    </row>
    <row r="1856" spans="1:5" x14ac:dyDescent="0.2">
      <c r="A1856" t="s">
        <v>530</v>
      </c>
      <c r="B1856" t="s">
        <v>497</v>
      </c>
      <c r="C1856" s="19" t="str">
        <f t="shared" si="29"/>
        <v>Zamora-hasta-Huesca</v>
      </c>
      <c r="D1856">
        <v>532</v>
      </c>
      <c r="E1856" t="str">
        <f>VLOOKUP(A1856,Municipios!$B$2:$B$223,1,FALSE)</f>
        <v>Zamora</v>
      </c>
    </row>
    <row r="1857" spans="1:5" x14ac:dyDescent="0.2">
      <c r="A1857" t="s">
        <v>531</v>
      </c>
      <c r="B1857" t="s">
        <v>497</v>
      </c>
      <c r="C1857" s="19" t="str">
        <f t="shared" si="29"/>
        <v>Zaragoza-hasta-Huesca</v>
      </c>
      <c r="D1857">
        <v>70</v>
      </c>
      <c r="E1857" t="str">
        <f>VLOOKUP(A1857,Municipios!$B$2:$B$223,1,FALSE)</f>
        <v>Zaragoza</v>
      </c>
    </row>
    <row r="1858" spans="1:5" x14ac:dyDescent="0.2">
      <c r="A1858" t="s">
        <v>489</v>
      </c>
      <c r="B1858" t="s">
        <v>497</v>
      </c>
      <c r="C1858" s="19" t="str">
        <f t="shared" si="29"/>
        <v>Málaga-hasta-Huesca</v>
      </c>
      <c r="D1858">
        <v>938</v>
      </c>
      <c r="E1858" t="str">
        <f>VLOOKUP(A1858,Municipios!$B$2:$B$223,1,FALSE)</f>
        <v>Málaga</v>
      </c>
    </row>
    <row r="1859" spans="1:5" x14ac:dyDescent="0.2">
      <c r="A1859" t="s">
        <v>496</v>
      </c>
      <c r="B1859" t="s">
        <v>497</v>
      </c>
      <c r="C1859" s="19" t="str">
        <f t="shared" si="29"/>
        <v>Salamanca-hasta-Huesca</v>
      </c>
      <c r="D1859">
        <v>630</v>
      </c>
      <c r="E1859" t="str">
        <f>VLOOKUP(A1859,Municipios!$B$2:$B$223,1,FALSE)</f>
        <v>Salamanca</v>
      </c>
    </row>
    <row r="1860" spans="1:5" x14ac:dyDescent="0.2">
      <c r="A1860" t="s">
        <v>1740</v>
      </c>
      <c r="B1860" t="s">
        <v>497</v>
      </c>
      <c r="C1860" s="19" t="str">
        <f t="shared" si="29"/>
        <v>Vitoria-Gasteiz-hasta-Huesca</v>
      </c>
      <c r="D1860">
        <v>269</v>
      </c>
      <c r="E1860" t="str">
        <f>VLOOKUP(A1860,Municipios!$B$2:$B$223,1,FALSE)</f>
        <v>Vitoria-Gasteiz</v>
      </c>
    </row>
    <row r="1861" spans="1:5" x14ac:dyDescent="0.2">
      <c r="A1861" t="s">
        <v>211</v>
      </c>
      <c r="B1861" t="s">
        <v>497</v>
      </c>
      <c r="C1861" s="19" t="str">
        <f t="shared" si="29"/>
        <v>Lleida-hasta-Huesca</v>
      </c>
      <c r="D1861">
        <v>119</v>
      </c>
      <c r="E1861" t="str">
        <f>VLOOKUP(A1861,Municipios!$B$2:$B$223,1,FALSE)</f>
        <v>Lleida</v>
      </c>
    </row>
    <row r="1862" spans="1:5" x14ac:dyDescent="0.2">
      <c r="A1862" t="s">
        <v>498</v>
      </c>
      <c r="B1862" t="s">
        <v>497</v>
      </c>
      <c r="C1862" s="19" t="str">
        <f t="shared" si="29"/>
        <v>Santander-hasta-Huesca</v>
      </c>
      <c r="D1862">
        <v>539</v>
      </c>
      <c r="E1862" t="str">
        <f>VLOOKUP(A1862,Municipios!$B$2:$B$223,1,FALSE)</f>
        <v>Santander</v>
      </c>
    </row>
    <row r="1863" spans="1:5" x14ac:dyDescent="0.2">
      <c r="A1863" t="s">
        <v>210</v>
      </c>
      <c r="B1863" t="s">
        <v>497</v>
      </c>
      <c r="C1863" s="19" t="str">
        <f t="shared" si="29"/>
        <v>León-hasta-Huesca</v>
      </c>
      <c r="D1863">
        <v>575</v>
      </c>
      <c r="E1863" t="str">
        <f>VLOOKUP(A1863,Municipios!$B$2:$B$223,1,FALSE)</f>
        <v>León</v>
      </c>
    </row>
    <row r="1864" spans="1:5" x14ac:dyDescent="0.2">
      <c r="A1864" t="s">
        <v>495</v>
      </c>
      <c r="B1864" t="s">
        <v>497</v>
      </c>
      <c r="C1864" s="19" t="str">
        <f t="shared" si="29"/>
        <v>Pontevedra-hasta-Huesca</v>
      </c>
      <c r="D1864">
        <v>818</v>
      </c>
      <c r="E1864" t="str">
        <f>VLOOKUP(A1864,Municipios!$B$2:$B$223,1,FALSE)</f>
        <v>Pontevedra</v>
      </c>
    </row>
    <row r="1865" spans="1:5" x14ac:dyDescent="0.2">
      <c r="A1865" t="s">
        <v>486</v>
      </c>
      <c r="B1865" t="s">
        <v>497</v>
      </c>
      <c r="C1865" s="19" t="str">
        <f t="shared" si="29"/>
        <v>Lugo-hasta-Huesca</v>
      </c>
      <c r="D1865">
        <v>796</v>
      </c>
      <c r="E1865" t="str">
        <f>VLOOKUP(A1865,Municipios!$B$2:$B$223,1,FALSE)</f>
        <v>Lugo</v>
      </c>
    </row>
    <row r="1866" spans="1:5" x14ac:dyDescent="0.2">
      <c r="A1866" t="s">
        <v>500</v>
      </c>
      <c r="B1866" t="s">
        <v>497</v>
      </c>
      <c r="C1866" s="19" t="str">
        <f t="shared" si="29"/>
        <v>Jaén-hasta-Huesca</v>
      </c>
      <c r="D1866">
        <v>715</v>
      </c>
      <c r="E1866" t="str">
        <f>VLOOKUP(A1866,Municipios!$B$2:$B$223,1,FALSE)</f>
        <v>Jaén</v>
      </c>
    </row>
    <row r="1867" spans="1:5" x14ac:dyDescent="0.2">
      <c r="A1867" t="s">
        <v>487</v>
      </c>
      <c r="B1867" t="s">
        <v>497</v>
      </c>
      <c r="C1867" s="19" t="str">
        <f t="shared" si="29"/>
        <v>Madrid-hasta-Huesca</v>
      </c>
      <c r="D1867">
        <v>382</v>
      </c>
      <c r="E1867" t="str">
        <f>VLOOKUP(A1867,Municipios!$B$2:$B$223,1,FALSE)</f>
        <v>Madrid</v>
      </c>
    </row>
    <row r="1868" spans="1:5" x14ac:dyDescent="0.2">
      <c r="A1868" t="s">
        <v>490</v>
      </c>
      <c r="B1868" t="s">
        <v>497</v>
      </c>
      <c r="C1868" s="19" t="str">
        <f t="shared" si="29"/>
        <v>Murcia-hasta-Huesca</v>
      </c>
      <c r="D1868">
        <v>622</v>
      </c>
      <c r="E1868" t="str">
        <f>VLOOKUP(A1868,Municipios!$B$2:$B$223,1,FALSE)</f>
        <v>Murcia</v>
      </c>
    </row>
    <row r="1869" spans="1:5" x14ac:dyDescent="0.2">
      <c r="A1869" t="s">
        <v>492</v>
      </c>
      <c r="B1869" t="s">
        <v>497</v>
      </c>
      <c r="C1869" s="19" t="str">
        <f t="shared" si="29"/>
        <v>Ourense-hasta-Huesca</v>
      </c>
      <c r="D1869">
        <v>724</v>
      </c>
      <c r="E1869" t="str">
        <f>VLOOKUP(A1869,Municipios!$B$2:$B$223,1,FALSE)</f>
        <v>Ourense</v>
      </c>
    </row>
    <row r="1870" spans="1:5" x14ac:dyDescent="0.2">
      <c r="A1870" t="s">
        <v>493</v>
      </c>
      <c r="B1870" t="s">
        <v>497</v>
      </c>
      <c r="C1870" s="19" t="str">
        <f t="shared" si="29"/>
        <v>Oviedo-hasta-Huesca</v>
      </c>
      <c r="D1870">
        <v>693</v>
      </c>
      <c r="E1870" t="str">
        <f>VLOOKUP(A1870,Municipios!$B$2:$B$223,1,FALSE)</f>
        <v>Oviedo</v>
      </c>
    </row>
    <row r="1871" spans="1:5" x14ac:dyDescent="0.2">
      <c r="A1871" t="s">
        <v>494</v>
      </c>
      <c r="B1871" t="s">
        <v>497</v>
      </c>
      <c r="C1871" s="19" t="str">
        <f t="shared" si="29"/>
        <v>Palencia-hasta-Huesca</v>
      </c>
      <c r="D1871">
        <v>489</v>
      </c>
      <c r="E1871" t="str">
        <f>VLOOKUP(A1871,Municipios!$B$2:$B$223,1,FALSE)</f>
        <v>Palencia</v>
      </c>
    </row>
    <row r="1872" spans="1:5" x14ac:dyDescent="0.2">
      <c r="A1872" t="s">
        <v>491</v>
      </c>
      <c r="B1872" t="s">
        <v>497</v>
      </c>
      <c r="C1872" s="19" t="str">
        <f t="shared" si="29"/>
        <v>Pamplona/Iruña-hasta-Huesca</v>
      </c>
      <c r="D1872">
        <v>179</v>
      </c>
      <c r="E1872" t="str">
        <f>VLOOKUP(A1872,Municipios!$B$2:$B$223,1,FALSE)</f>
        <v>Pamplona/Iruña</v>
      </c>
    </row>
    <row r="1873" spans="1:5" x14ac:dyDescent="0.2">
      <c r="A1873" t="s">
        <v>390</v>
      </c>
      <c r="B1873" t="s">
        <v>497</v>
      </c>
      <c r="C1873" s="19" t="str">
        <f t="shared" si="29"/>
        <v>Logroño-hasta-Huesca</v>
      </c>
      <c r="D1873">
        <v>241</v>
      </c>
      <c r="E1873" t="str">
        <f>VLOOKUP(A1873,Municipios!$B$2:$B$223,1,FALSE)</f>
        <v>Logroño</v>
      </c>
    </row>
    <row r="1874" spans="1:5" x14ac:dyDescent="0.2">
      <c r="A1874" t="s">
        <v>499</v>
      </c>
      <c r="B1874" t="s">
        <v>500</v>
      </c>
      <c r="C1874" s="19" t="str">
        <f t="shared" si="29"/>
        <v>Segovia-hasta-Jaén</v>
      </c>
      <c r="D1874">
        <v>430</v>
      </c>
      <c r="E1874" t="str">
        <f>VLOOKUP(A1874,Municipios!$B$2:$B$223,1,FALSE)</f>
        <v>Segovia</v>
      </c>
    </row>
    <row r="1875" spans="1:5" x14ac:dyDescent="0.2">
      <c r="A1875" t="s">
        <v>501</v>
      </c>
      <c r="B1875" t="s">
        <v>500</v>
      </c>
      <c r="C1875" s="19" t="str">
        <f t="shared" si="29"/>
        <v>Sevilla-hasta-Jaén</v>
      </c>
      <c r="D1875">
        <v>272</v>
      </c>
      <c r="E1875" t="str">
        <f>VLOOKUP(A1875,Municipios!$B$2:$B$223,1,FALSE)</f>
        <v>Sevilla</v>
      </c>
    </row>
    <row r="1876" spans="1:5" x14ac:dyDescent="0.2">
      <c r="A1876" t="s">
        <v>502</v>
      </c>
      <c r="B1876" t="s">
        <v>500</v>
      </c>
      <c r="C1876" s="19" t="str">
        <f t="shared" si="29"/>
        <v>Soria-hasta-Jaén</v>
      </c>
      <c r="D1876">
        <v>554</v>
      </c>
      <c r="E1876" t="str">
        <f>VLOOKUP(A1876,Municipios!$B$2:$B$223,1,FALSE)</f>
        <v>Soria</v>
      </c>
    </row>
    <row r="1877" spans="1:5" x14ac:dyDescent="0.2">
      <c r="A1877" t="s">
        <v>503</v>
      </c>
      <c r="B1877" t="s">
        <v>500</v>
      </c>
      <c r="C1877" s="19" t="str">
        <f t="shared" si="29"/>
        <v>Tarragona-hasta-Jaén</v>
      </c>
      <c r="D1877">
        <v>739</v>
      </c>
      <c r="E1877" t="str">
        <f>VLOOKUP(A1877,Municipios!$B$2:$B$223,1,FALSE)</f>
        <v>Tarragona</v>
      </c>
    </row>
    <row r="1878" spans="1:5" x14ac:dyDescent="0.2">
      <c r="A1878" t="s">
        <v>504</v>
      </c>
      <c r="B1878" t="s">
        <v>500</v>
      </c>
      <c r="C1878" s="19" t="str">
        <f t="shared" si="29"/>
        <v>Teruel-hasta-Jaén</v>
      </c>
      <c r="D1878">
        <v>543</v>
      </c>
      <c r="E1878" t="str">
        <f>VLOOKUP(A1878,Municipios!$B$2:$B$223,1,FALSE)</f>
        <v>Teruel</v>
      </c>
    </row>
    <row r="1879" spans="1:5" x14ac:dyDescent="0.2">
      <c r="A1879" t="s">
        <v>488</v>
      </c>
      <c r="B1879" t="s">
        <v>500</v>
      </c>
      <c r="C1879" s="19" t="str">
        <f t="shared" si="29"/>
        <v>Toledo-hasta-Jaén</v>
      </c>
      <c r="D1879">
        <v>316</v>
      </c>
      <c r="E1879" t="str">
        <f>VLOOKUP(A1879,Municipios!$B$2:$B$223,1,FALSE)</f>
        <v>Toledo</v>
      </c>
    </row>
    <row r="1880" spans="1:5" x14ac:dyDescent="0.2">
      <c r="A1880" t="s">
        <v>527</v>
      </c>
      <c r="B1880" t="s">
        <v>500</v>
      </c>
      <c r="C1880" s="19" t="str">
        <f t="shared" si="29"/>
        <v>Valencia-hasta-Jaén</v>
      </c>
      <c r="D1880">
        <v>484</v>
      </c>
      <c r="E1880" t="str">
        <f>VLOOKUP(A1880,Municipios!$B$2:$B$223,1,FALSE)</f>
        <v>Valencia</v>
      </c>
    </row>
    <row r="1881" spans="1:5" x14ac:dyDescent="0.2">
      <c r="A1881" t="s">
        <v>528</v>
      </c>
      <c r="B1881" t="s">
        <v>500</v>
      </c>
      <c r="C1881" s="19" t="str">
        <f t="shared" si="29"/>
        <v>Valladolid-hasta-Jaén</v>
      </c>
      <c r="D1881">
        <v>550</v>
      </c>
      <c r="E1881" t="str">
        <f>VLOOKUP(A1881,Municipios!$B$2:$B$223,1,FALSE)</f>
        <v>Valladolid</v>
      </c>
    </row>
    <row r="1882" spans="1:5" x14ac:dyDescent="0.2">
      <c r="A1882" t="s">
        <v>498</v>
      </c>
      <c r="B1882" t="s">
        <v>500</v>
      </c>
      <c r="C1882" s="19" t="str">
        <f t="shared" si="29"/>
        <v>Santander-hasta-Jaén</v>
      </c>
      <c r="D1882">
        <v>721</v>
      </c>
      <c r="E1882" t="str">
        <f>VLOOKUP(A1882,Municipios!$B$2:$B$223,1,FALSE)</f>
        <v>Santander</v>
      </c>
    </row>
    <row r="1883" spans="1:5" x14ac:dyDescent="0.2">
      <c r="A1883" t="s">
        <v>530</v>
      </c>
      <c r="B1883" t="s">
        <v>500</v>
      </c>
      <c r="C1883" s="19" t="str">
        <f t="shared" si="29"/>
        <v>Zamora-hasta-Jaén</v>
      </c>
      <c r="D1883">
        <v>589</v>
      </c>
      <c r="E1883" t="str">
        <f>VLOOKUP(A1883,Municipios!$B$2:$B$223,1,FALSE)</f>
        <v>Zamora</v>
      </c>
    </row>
    <row r="1884" spans="1:5" x14ac:dyDescent="0.2">
      <c r="A1884" t="s">
        <v>489</v>
      </c>
      <c r="B1884" t="s">
        <v>500</v>
      </c>
      <c r="C1884" s="19" t="str">
        <f t="shared" si="29"/>
        <v>Málaga-hasta-Jaén</v>
      </c>
      <c r="D1884">
        <v>231</v>
      </c>
      <c r="E1884" t="str">
        <f>VLOOKUP(A1884,Municipios!$B$2:$B$223,1,FALSE)</f>
        <v>Málaga</v>
      </c>
    </row>
    <row r="1885" spans="1:5" x14ac:dyDescent="0.2">
      <c r="A1885" t="s">
        <v>1740</v>
      </c>
      <c r="B1885" t="s">
        <v>500</v>
      </c>
      <c r="C1885" s="19" t="str">
        <f t="shared" si="29"/>
        <v>Vitoria-Gasteiz-hasta-Jaén</v>
      </c>
      <c r="D1885">
        <v>678</v>
      </c>
      <c r="E1885" t="str">
        <f>VLOOKUP(A1885,Municipios!$B$2:$B$223,1,FALSE)</f>
        <v>Vitoria-Gasteiz</v>
      </c>
    </row>
    <row r="1886" spans="1:5" x14ac:dyDescent="0.2">
      <c r="A1886" t="s">
        <v>1799</v>
      </c>
      <c r="B1886" t="s">
        <v>500</v>
      </c>
      <c r="C1886" s="19" t="str">
        <f t="shared" si="29"/>
        <v>Donostia-San Sebastián-hasta-Jaén</v>
      </c>
      <c r="D1886">
        <v>795</v>
      </c>
      <c r="E1886" t="str">
        <f>VLOOKUP(A1886,Municipios!$B$2:$B$223,1,FALSE)</f>
        <v>Donostia-San Sebastián</v>
      </c>
    </row>
    <row r="1887" spans="1:5" x14ac:dyDescent="0.2">
      <c r="A1887" t="s">
        <v>496</v>
      </c>
      <c r="B1887" t="s">
        <v>500</v>
      </c>
      <c r="C1887" s="19" t="str">
        <f t="shared" si="29"/>
        <v>Salamanca-hasta-Jaén</v>
      </c>
      <c r="D1887">
        <v>543</v>
      </c>
      <c r="E1887" t="str">
        <f>VLOOKUP(A1887,Municipios!$B$2:$B$223,1,FALSE)</f>
        <v>Salamanca</v>
      </c>
    </row>
    <row r="1888" spans="1:5" x14ac:dyDescent="0.2">
      <c r="A1888" t="s">
        <v>495</v>
      </c>
      <c r="B1888" t="s">
        <v>500</v>
      </c>
      <c r="C1888" s="19" t="str">
        <f t="shared" si="29"/>
        <v>Pontevedra-hasta-Jaén</v>
      </c>
      <c r="D1888">
        <v>936</v>
      </c>
      <c r="E1888" t="str">
        <f>VLOOKUP(A1888,Municipios!$B$2:$B$223,1,FALSE)</f>
        <v>Pontevedra</v>
      </c>
    </row>
    <row r="1889" spans="1:5" x14ac:dyDescent="0.2">
      <c r="A1889" t="s">
        <v>491</v>
      </c>
      <c r="B1889" t="s">
        <v>500</v>
      </c>
      <c r="C1889" s="19" t="str">
        <f t="shared" si="29"/>
        <v>Pamplona/Iruña-hasta-Jaén</v>
      </c>
      <c r="D1889">
        <v>751</v>
      </c>
      <c r="E1889" t="str">
        <f>VLOOKUP(A1889,Municipios!$B$2:$B$223,1,FALSE)</f>
        <v>Pamplona/Iruña</v>
      </c>
    </row>
    <row r="1890" spans="1:5" x14ac:dyDescent="0.2">
      <c r="A1890" t="s">
        <v>494</v>
      </c>
      <c r="B1890" t="s">
        <v>500</v>
      </c>
      <c r="C1890" s="19" t="str">
        <f t="shared" si="29"/>
        <v>Palencia-hasta-Jaén</v>
      </c>
      <c r="D1890">
        <v>600</v>
      </c>
      <c r="E1890" t="str">
        <f>VLOOKUP(A1890,Municipios!$B$2:$B$223,1,FALSE)</f>
        <v>Palencia</v>
      </c>
    </row>
    <row r="1891" spans="1:5" x14ac:dyDescent="0.2">
      <c r="A1891" t="s">
        <v>492</v>
      </c>
      <c r="B1891" t="s">
        <v>500</v>
      </c>
      <c r="C1891" s="19" t="str">
        <f t="shared" si="29"/>
        <v>Ourense-hasta-Jaén</v>
      </c>
      <c r="D1891">
        <v>831</v>
      </c>
      <c r="E1891" t="str">
        <f>VLOOKUP(A1891,Municipios!$B$2:$B$223,1,FALSE)</f>
        <v>Ourense</v>
      </c>
    </row>
    <row r="1892" spans="1:5" x14ac:dyDescent="0.2">
      <c r="A1892" t="s">
        <v>487</v>
      </c>
      <c r="B1892" t="s">
        <v>500</v>
      </c>
      <c r="C1892" s="19" t="str">
        <f t="shared" si="29"/>
        <v>Madrid-hasta-Jaén</v>
      </c>
      <c r="D1892">
        <v>327</v>
      </c>
      <c r="E1892" t="str">
        <f>VLOOKUP(A1892,Municipios!$B$2:$B$223,1,FALSE)</f>
        <v>Madrid</v>
      </c>
    </row>
    <row r="1893" spans="1:5" x14ac:dyDescent="0.2">
      <c r="A1893" t="s">
        <v>211</v>
      </c>
      <c r="B1893" t="s">
        <v>500</v>
      </c>
      <c r="C1893" s="19" t="str">
        <f t="shared" si="29"/>
        <v>Lleida-hasta-Jaén</v>
      </c>
      <c r="D1893">
        <v>806</v>
      </c>
      <c r="E1893" t="str">
        <f>VLOOKUP(A1893,Municipios!$B$2:$B$223,1,FALSE)</f>
        <v>Lleida</v>
      </c>
    </row>
    <row r="1894" spans="1:5" x14ac:dyDescent="0.2">
      <c r="A1894" t="s">
        <v>486</v>
      </c>
      <c r="B1894" t="s">
        <v>500</v>
      </c>
      <c r="C1894" s="19" t="str">
        <f t="shared" si="29"/>
        <v>Lugo-hasta-Jaén</v>
      </c>
      <c r="D1894">
        <v>843</v>
      </c>
      <c r="E1894" t="str">
        <f>VLOOKUP(A1894,Municipios!$B$2:$B$223,1,FALSE)</f>
        <v>Lugo</v>
      </c>
    </row>
    <row r="1895" spans="1:5" x14ac:dyDescent="0.2">
      <c r="A1895" t="s">
        <v>390</v>
      </c>
      <c r="B1895" t="s">
        <v>500</v>
      </c>
      <c r="C1895" s="19" t="str">
        <f t="shared" si="29"/>
        <v>Logroño-hasta-Jaén</v>
      </c>
      <c r="D1895">
        <v>712</v>
      </c>
      <c r="E1895" t="str">
        <f>VLOOKUP(A1895,Municipios!$B$2:$B$223,1,FALSE)</f>
        <v>Logroño</v>
      </c>
    </row>
    <row r="1896" spans="1:5" x14ac:dyDescent="0.2">
      <c r="A1896" t="s">
        <v>210</v>
      </c>
      <c r="B1896" t="s">
        <v>500</v>
      </c>
      <c r="C1896" s="19" t="str">
        <f t="shared" si="29"/>
        <v>León-hasta-Jaén</v>
      </c>
      <c r="D1896">
        <v>675</v>
      </c>
      <c r="E1896" t="str">
        <f>VLOOKUP(A1896,Municipios!$B$2:$B$223,1,FALSE)</f>
        <v>León</v>
      </c>
    </row>
    <row r="1897" spans="1:5" x14ac:dyDescent="0.2">
      <c r="A1897" t="s">
        <v>531</v>
      </c>
      <c r="B1897" t="s">
        <v>500</v>
      </c>
      <c r="C1897" s="19" t="str">
        <f t="shared" si="29"/>
        <v>Zaragoza-hasta-Jaén</v>
      </c>
      <c r="D1897">
        <v>645</v>
      </c>
      <c r="E1897" t="str">
        <f>VLOOKUP(A1897,Municipios!$B$2:$B$223,1,FALSE)</f>
        <v>Zaragoza</v>
      </c>
    </row>
    <row r="1898" spans="1:5" x14ac:dyDescent="0.2">
      <c r="A1898" t="s">
        <v>493</v>
      </c>
      <c r="B1898" t="s">
        <v>500</v>
      </c>
      <c r="C1898" s="19" t="str">
        <f t="shared" si="29"/>
        <v>Oviedo-hasta-Jaén</v>
      </c>
      <c r="D1898">
        <v>773</v>
      </c>
      <c r="E1898" t="str">
        <f>VLOOKUP(A1898,Municipios!$B$2:$B$223,1,FALSE)</f>
        <v>Oviedo</v>
      </c>
    </row>
    <row r="1899" spans="1:5" x14ac:dyDescent="0.2">
      <c r="A1899" t="s">
        <v>490</v>
      </c>
      <c r="B1899" t="s">
        <v>500</v>
      </c>
      <c r="C1899" s="19" t="str">
        <f t="shared" si="29"/>
        <v>Murcia-hasta-Jaén</v>
      </c>
      <c r="D1899">
        <v>429</v>
      </c>
      <c r="E1899" t="str">
        <f>VLOOKUP(A1899,Municipios!$B$2:$B$223,1,FALSE)</f>
        <v>Murcia</v>
      </c>
    </row>
    <row r="1900" spans="1:5" x14ac:dyDescent="0.2">
      <c r="A1900" t="s">
        <v>496</v>
      </c>
      <c r="B1900" t="s">
        <v>210</v>
      </c>
      <c r="C1900" s="19" t="str">
        <f t="shared" si="29"/>
        <v>Salamanca-hasta-León</v>
      </c>
      <c r="D1900">
        <v>202</v>
      </c>
      <c r="E1900" t="str">
        <f>VLOOKUP(A1900,Municipios!$B$2:$B$223,1,FALSE)</f>
        <v>Salamanca</v>
      </c>
    </row>
    <row r="1901" spans="1:5" x14ac:dyDescent="0.2">
      <c r="A1901" t="s">
        <v>530</v>
      </c>
      <c r="B1901" t="s">
        <v>210</v>
      </c>
      <c r="C1901" s="19" t="str">
        <f t="shared" si="29"/>
        <v>Zamora-hasta-León</v>
      </c>
      <c r="D1901">
        <v>139</v>
      </c>
      <c r="E1901" t="str">
        <f>VLOOKUP(A1901,Municipios!$B$2:$B$223,1,FALSE)</f>
        <v>Zamora</v>
      </c>
    </row>
    <row r="1902" spans="1:5" x14ac:dyDescent="0.2">
      <c r="A1902" t="s">
        <v>1740</v>
      </c>
      <c r="B1902" t="s">
        <v>210</v>
      </c>
      <c r="C1902" s="19" t="str">
        <f t="shared" si="29"/>
        <v>Vitoria-Gasteiz-hasta-León</v>
      </c>
      <c r="D1902">
        <v>296</v>
      </c>
      <c r="E1902" t="str">
        <f>VLOOKUP(A1902,Municipios!$B$2:$B$223,1,FALSE)</f>
        <v>Vitoria-Gasteiz</v>
      </c>
    </row>
    <row r="1903" spans="1:5" x14ac:dyDescent="0.2">
      <c r="A1903" t="s">
        <v>528</v>
      </c>
      <c r="B1903" t="s">
        <v>210</v>
      </c>
      <c r="C1903" s="19" t="str">
        <f t="shared" si="29"/>
        <v>Valladolid-hasta-León</v>
      </c>
      <c r="D1903">
        <v>136</v>
      </c>
      <c r="E1903" t="str">
        <f>VLOOKUP(A1903,Municipios!$B$2:$B$223,1,FALSE)</f>
        <v>Valladolid</v>
      </c>
    </row>
    <row r="1904" spans="1:5" x14ac:dyDescent="0.2">
      <c r="A1904" t="s">
        <v>527</v>
      </c>
      <c r="B1904" t="s">
        <v>210</v>
      </c>
      <c r="C1904" s="19" t="str">
        <f t="shared" si="29"/>
        <v>Valencia-hasta-León</v>
      </c>
      <c r="D1904">
        <v>710</v>
      </c>
      <c r="E1904" t="str">
        <f>VLOOKUP(A1904,Municipios!$B$2:$B$223,1,FALSE)</f>
        <v>Valencia</v>
      </c>
    </row>
    <row r="1905" spans="1:5" x14ac:dyDescent="0.2">
      <c r="A1905" t="s">
        <v>488</v>
      </c>
      <c r="B1905" t="s">
        <v>210</v>
      </c>
      <c r="C1905" s="19" t="str">
        <f t="shared" si="29"/>
        <v>Toledo-hasta-León</v>
      </c>
      <c r="D1905">
        <v>414</v>
      </c>
      <c r="E1905" t="str">
        <f>VLOOKUP(A1905,Municipios!$B$2:$B$223,1,FALSE)</f>
        <v>Toledo</v>
      </c>
    </row>
    <row r="1906" spans="1:5" x14ac:dyDescent="0.2">
      <c r="A1906" t="s">
        <v>504</v>
      </c>
      <c r="B1906" t="s">
        <v>210</v>
      </c>
      <c r="C1906" s="19" t="str">
        <f t="shared" si="29"/>
        <v>Teruel-hasta-León</v>
      </c>
      <c r="D1906">
        <v>558</v>
      </c>
      <c r="E1906" t="str">
        <f>VLOOKUP(A1906,Municipios!$B$2:$B$223,1,FALSE)</f>
        <v>Teruel</v>
      </c>
    </row>
    <row r="1907" spans="1:5" x14ac:dyDescent="0.2">
      <c r="A1907" t="s">
        <v>503</v>
      </c>
      <c r="B1907" t="s">
        <v>210</v>
      </c>
      <c r="C1907" s="19" t="str">
        <f t="shared" si="29"/>
        <v>Tarragona-hasta-León</v>
      </c>
      <c r="D1907">
        <v>763</v>
      </c>
      <c r="E1907" t="str">
        <f>VLOOKUP(A1907,Municipios!$B$2:$B$223,1,FALSE)</f>
        <v>Tarragona</v>
      </c>
    </row>
    <row r="1908" spans="1:5" x14ac:dyDescent="0.2">
      <c r="A1908" t="s">
        <v>502</v>
      </c>
      <c r="B1908" t="s">
        <v>210</v>
      </c>
      <c r="C1908" s="19" t="str">
        <f t="shared" si="29"/>
        <v>Soria-hasta-León</v>
      </c>
      <c r="D1908">
        <v>336</v>
      </c>
      <c r="E1908" t="str">
        <f>VLOOKUP(A1908,Municipios!$B$2:$B$223,1,FALSE)</f>
        <v>Soria</v>
      </c>
    </row>
    <row r="1909" spans="1:5" x14ac:dyDescent="0.2">
      <c r="A1909" t="s">
        <v>501</v>
      </c>
      <c r="B1909" t="s">
        <v>210</v>
      </c>
      <c r="C1909" s="19" t="str">
        <f t="shared" si="29"/>
        <v>Sevilla-hasta-León</v>
      </c>
      <c r="D1909">
        <v>668</v>
      </c>
      <c r="E1909" t="str">
        <f>VLOOKUP(A1909,Municipios!$B$2:$B$223,1,FALSE)</f>
        <v>Sevilla</v>
      </c>
    </row>
    <row r="1910" spans="1:5" x14ac:dyDescent="0.2">
      <c r="A1910" t="s">
        <v>499</v>
      </c>
      <c r="B1910" t="s">
        <v>210</v>
      </c>
      <c r="C1910" s="19" t="str">
        <f t="shared" si="29"/>
        <v>Segovia-hasta-León</v>
      </c>
      <c r="D1910">
        <v>278</v>
      </c>
      <c r="E1910" t="str">
        <f>VLOOKUP(A1910,Municipios!$B$2:$B$223,1,FALSE)</f>
        <v>Segovia</v>
      </c>
    </row>
    <row r="1911" spans="1:5" x14ac:dyDescent="0.2">
      <c r="A1911" t="s">
        <v>531</v>
      </c>
      <c r="B1911" t="s">
        <v>210</v>
      </c>
      <c r="C1911" s="19" t="str">
        <f t="shared" si="29"/>
        <v>Zaragoza-hasta-León</v>
      </c>
      <c r="D1911">
        <v>500</v>
      </c>
      <c r="E1911" t="str">
        <f>VLOOKUP(A1911,Municipios!$B$2:$B$223,1,FALSE)</f>
        <v>Zaragoza</v>
      </c>
    </row>
    <row r="1912" spans="1:5" x14ac:dyDescent="0.2">
      <c r="A1912" t="s">
        <v>1799</v>
      </c>
      <c r="B1912" t="s">
        <v>210</v>
      </c>
      <c r="C1912" s="19" t="str">
        <f t="shared" si="29"/>
        <v>Donostia-San Sebastián-hasta-León</v>
      </c>
      <c r="D1912">
        <v>413</v>
      </c>
      <c r="E1912" t="str">
        <f>VLOOKUP(A1912,Municipios!$B$2:$B$223,1,FALSE)</f>
        <v>Donostia-San Sebastián</v>
      </c>
    </row>
    <row r="1913" spans="1:5" x14ac:dyDescent="0.2">
      <c r="A1913" t="s">
        <v>211</v>
      </c>
      <c r="B1913" t="s">
        <v>210</v>
      </c>
      <c r="C1913" s="19" t="str">
        <f t="shared" si="29"/>
        <v>Lleida-hasta-León</v>
      </c>
      <c r="D1913">
        <v>679</v>
      </c>
      <c r="E1913" t="str">
        <f>VLOOKUP(A1913,Municipios!$B$2:$B$223,1,FALSE)</f>
        <v>Lleida</v>
      </c>
    </row>
    <row r="1914" spans="1:5" x14ac:dyDescent="0.2">
      <c r="A1914" t="s">
        <v>495</v>
      </c>
      <c r="B1914" t="s">
        <v>210</v>
      </c>
      <c r="C1914" s="19" t="str">
        <f t="shared" si="29"/>
        <v>Pontevedra-hasta-León</v>
      </c>
      <c r="D1914">
        <v>366</v>
      </c>
      <c r="E1914" t="str">
        <f>VLOOKUP(A1914,Municipios!$B$2:$B$223,1,FALSE)</f>
        <v>Pontevedra</v>
      </c>
    </row>
    <row r="1915" spans="1:5" x14ac:dyDescent="0.2">
      <c r="A1915" t="s">
        <v>491</v>
      </c>
      <c r="B1915" t="s">
        <v>210</v>
      </c>
      <c r="C1915" s="19" t="str">
        <f t="shared" si="29"/>
        <v>Pamplona/Iruña-hasta-León</v>
      </c>
      <c r="D1915">
        <v>386</v>
      </c>
      <c r="E1915" t="str">
        <f>VLOOKUP(A1915,Municipios!$B$2:$B$223,1,FALSE)</f>
        <v>Pamplona/Iruña</v>
      </c>
    </row>
    <row r="1916" spans="1:5" x14ac:dyDescent="0.2">
      <c r="A1916" t="s">
        <v>494</v>
      </c>
      <c r="B1916" t="s">
        <v>210</v>
      </c>
      <c r="C1916" s="19" t="str">
        <f t="shared" si="29"/>
        <v>Palencia-hasta-León</v>
      </c>
      <c r="D1916">
        <v>125</v>
      </c>
      <c r="E1916" t="str">
        <f>VLOOKUP(A1916,Municipios!$B$2:$B$223,1,FALSE)</f>
        <v>Palencia</v>
      </c>
    </row>
    <row r="1917" spans="1:5" x14ac:dyDescent="0.2">
      <c r="A1917" t="s">
        <v>493</v>
      </c>
      <c r="B1917" t="s">
        <v>210</v>
      </c>
      <c r="C1917" s="19" t="str">
        <f t="shared" si="29"/>
        <v>Oviedo-hasta-León</v>
      </c>
      <c r="D1917">
        <v>118</v>
      </c>
      <c r="E1917" t="str">
        <f>VLOOKUP(A1917,Municipios!$B$2:$B$223,1,FALSE)</f>
        <v>Oviedo</v>
      </c>
    </row>
    <row r="1918" spans="1:5" x14ac:dyDescent="0.2">
      <c r="A1918" t="s">
        <v>492</v>
      </c>
      <c r="B1918" t="s">
        <v>210</v>
      </c>
      <c r="C1918" s="19" t="str">
        <f t="shared" si="29"/>
        <v>Ourense-hasta-León</v>
      </c>
      <c r="D1918">
        <v>261</v>
      </c>
      <c r="E1918" t="str">
        <f>VLOOKUP(A1918,Municipios!$B$2:$B$223,1,FALSE)</f>
        <v>Ourense</v>
      </c>
    </row>
    <row r="1919" spans="1:5" x14ac:dyDescent="0.2">
      <c r="A1919" t="s">
        <v>490</v>
      </c>
      <c r="B1919" t="s">
        <v>210</v>
      </c>
      <c r="C1919" s="19" t="str">
        <f t="shared" ref="C1919:C1982" si="30">CONCATENATE(A1919,"-hasta-",B1919)</f>
        <v>Murcia-hasta-León</v>
      </c>
      <c r="D1919">
        <v>751</v>
      </c>
      <c r="E1919" t="str">
        <f>VLOOKUP(A1919,Municipios!$B$2:$B$223,1,FALSE)</f>
        <v>Murcia</v>
      </c>
    </row>
    <row r="1920" spans="1:5" x14ac:dyDescent="0.2">
      <c r="A1920" t="s">
        <v>489</v>
      </c>
      <c r="B1920" t="s">
        <v>210</v>
      </c>
      <c r="C1920" s="19" t="str">
        <f t="shared" si="30"/>
        <v>Málaga-hasta-León</v>
      </c>
      <c r="D1920">
        <v>898</v>
      </c>
      <c r="E1920" t="str">
        <f>VLOOKUP(A1920,Municipios!$B$2:$B$223,1,FALSE)</f>
        <v>Málaga</v>
      </c>
    </row>
    <row r="1921" spans="1:5" x14ac:dyDescent="0.2">
      <c r="A1921" t="s">
        <v>487</v>
      </c>
      <c r="B1921" t="s">
        <v>210</v>
      </c>
      <c r="C1921" s="19" t="str">
        <f t="shared" si="30"/>
        <v>Madrid-hasta-León</v>
      </c>
      <c r="D1921">
        <v>336</v>
      </c>
      <c r="E1921" t="str">
        <f>VLOOKUP(A1921,Municipios!$B$2:$B$223,1,FALSE)</f>
        <v>Madrid</v>
      </c>
    </row>
    <row r="1922" spans="1:5" x14ac:dyDescent="0.2">
      <c r="A1922" t="s">
        <v>486</v>
      </c>
      <c r="B1922" t="s">
        <v>210</v>
      </c>
      <c r="C1922" s="19" t="str">
        <f t="shared" si="30"/>
        <v>Lugo-hasta-León</v>
      </c>
      <c r="D1922">
        <v>217</v>
      </c>
      <c r="E1922" t="str">
        <f>VLOOKUP(A1922,Municipios!$B$2:$B$223,1,FALSE)</f>
        <v>Lugo</v>
      </c>
    </row>
    <row r="1923" spans="1:5" x14ac:dyDescent="0.2">
      <c r="A1923" t="s">
        <v>498</v>
      </c>
      <c r="B1923" t="s">
        <v>210</v>
      </c>
      <c r="C1923" s="19" t="str">
        <f t="shared" si="30"/>
        <v>Santander-hasta-León</v>
      </c>
      <c r="D1923">
        <v>341</v>
      </c>
      <c r="E1923" t="str">
        <f>VLOOKUP(A1923,Municipios!$B$2:$B$223,1,FALSE)</f>
        <v>Santander</v>
      </c>
    </row>
    <row r="1924" spans="1:5" x14ac:dyDescent="0.2">
      <c r="A1924" t="s">
        <v>390</v>
      </c>
      <c r="B1924" t="s">
        <v>210</v>
      </c>
      <c r="C1924" s="19" t="str">
        <f t="shared" si="30"/>
        <v>Logroño-hasta-León</v>
      </c>
      <c r="D1924">
        <v>329</v>
      </c>
      <c r="E1924" t="str">
        <f>VLOOKUP(A1924,Municipios!$B$2:$B$223,1,FALSE)</f>
        <v>Logroño</v>
      </c>
    </row>
    <row r="1925" spans="1:5" x14ac:dyDescent="0.2">
      <c r="A1925" t="s">
        <v>504</v>
      </c>
      <c r="B1925" t="s">
        <v>390</v>
      </c>
      <c r="C1925" s="19" t="str">
        <f t="shared" si="30"/>
        <v>Teruel-hasta-Logroño</v>
      </c>
      <c r="D1925">
        <v>352</v>
      </c>
      <c r="E1925" t="str">
        <f>VLOOKUP(A1925,Municipios!$B$2:$B$223,1,FALSE)</f>
        <v>Teruel</v>
      </c>
    </row>
    <row r="1926" spans="1:5" x14ac:dyDescent="0.2">
      <c r="A1926" t="s">
        <v>489</v>
      </c>
      <c r="B1926" t="s">
        <v>390</v>
      </c>
      <c r="C1926" s="19" t="str">
        <f t="shared" si="30"/>
        <v>Málaga-hasta-Logroño</v>
      </c>
      <c r="D1926">
        <v>883</v>
      </c>
      <c r="E1926" t="str">
        <f>VLOOKUP(A1926,Municipios!$B$2:$B$223,1,FALSE)</f>
        <v>Málaga</v>
      </c>
    </row>
    <row r="1927" spans="1:5" x14ac:dyDescent="0.2">
      <c r="A1927" t="s">
        <v>531</v>
      </c>
      <c r="B1927" t="s">
        <v>390</v>
      </c>
      <c r="C1927" s="19" t="str">
        <f t="shared" si="30"/>
        <v>Zaragoza-hasta-Logroño</v>
      </c>
      <c r="D1927">
        <v>171</v>
      </c>
      <c r="E1927" t="str">
        <f>VLOOKUP(A1927,Municipios!$B$2:$B$223,1,FALSE)</f>
        <v>Zaragoza</v>
      </c>
    </row>
    <row r="1928" spans="1:5" x14ac:dyDescent="0.2">
      <c r="A1928" t="s">
        <v>530</v>
      </c>
      <c r="B1928" t="s">
        <v>390</v>
      </c>
      <c r="C1928" s="19" t="str">
        <f t="shared" si="30"/>
        <v>Zamora-hasta-Logroño</v>
      </c>
      <c r="D1928">
        <v>351</v>
      </c>
      <c r="E1928" t="str">
        <f>VLOOKUP(A1928,Municipios!$B$2:$B$223,1,FALSE)</f>
        <v>Zamora</v>
      </c>
    </row>
    <row r="1929" spans="1:5" x14ac:dyDescent="0.2">
      <c r="A1929" t="s">
        <v>1740</v>
      </c>
      <c r="B1929" t="s">
        <v>390</v>
      </c>
      <c r="C1929" s="19" t="str">
        <f t="shared" si="30"/>
        <v>Vitoria-Gasteiz-hasta-Logroño</v>
      </c>
      <c r="D1929">
        <v>89</v>
      </c>
      <c r="E1929" t="str">
        <f>VLOOKUP(A1929,Municipios!$B$2:$B$223,1,FALSE)</f>
        <v>Vitoria-Gasteiz</v>
      </c>
    </row>
    <row r="1930" spans="1:5" x14ac:dyDescent="0.2">
      <c r="A1930" t="s">
        <v>528</v>
      </c>
      <c r="B1930" t="s">
        <v>390</v>
      </c>
      <c r="C1930" s="19" t="str">
        <f t="shared" si="30"/>
        <v>Valladolid-hasta-Logroño</v>
      </c>
      <c r="D1930">
        <v>264</v>
      </c>
      <c r="E1930" t="str">
        <f>VLOOKUP(A1930,Municipios!$B$2:$B$223,1,FALSE)</f>
        <v>Valladolid</v>
      </c>
    </row>
    <row r="1931" spans="1:5" x14ac:dyDescent="0.2">
      <c r="A1931" t="s">
        <v>488</v>
      </c>
      <c r="B1931" t="s">
        <v>390</v>
      </c>
      <c r="C1931" s="19" t="str">
        <f t="shared" si="30"/>
        <v>Toledo-hasta-Logroño</v>
      </c>
      <c r="D1931">
        <v>454</v>
      </c>
      <c r="E1931" t="str">
        <f>VLOOKUP(A1931,Municipios!$B$2:$B$223,1,FALSE)</f>
        <v>Toledo</v>
      </c>
    </row>
    <row r="1932" spans="1:5" x14ac:dyDescent="0.2">
      <c r="A1932" t="s">
        <v>503</v>
      </c>
      <c r="B1932" t="s">
        <v>390</v>
      </c>
      <c r="C1932" s="19" t="str">
        <f t="shared" si="30"/>
        <v>Tarragona-hasta-Logroño</v>
      </c>
      <c r="D1932">
        <v>442</v>
      </c>
      <c r="E1932" t="str">
        <f>VLOOKUP(A1932,Municipios!$B$2:$B$223,1,FALSE)</f>
        <v>Tarragona</v>
      </c>
    </row>
    <row r="1933" spans="1:5" x14ac:dyDescent="0.2">
      <c r="A1933" t="s">
        <v>502</v>
      </c>
      <c r="B1933" t="s">
        <v>390</v>
      </c>
      <c r="C1933" s="19" t="str">
        <f t="shared" si="30"/>
        <v>Soria-hasta-Logroño</v>
      </c>
      <c r="D1933">
        <v>100</v>
      </c>
      <c r="E1933" t="str">
        <f>VLOOKUP(A1933,Municipios!$B$2:$B$223,1,FALSE)</f>
        <v>Soria</v>
      </c>
    </row>
    <row r="1934" spans="1:5" x14ac:dyDescent="0.2">
      <c r="A1934" t="s">
        <v>501</v>
      </c>
      <c r="B1934" t="s">
        <v>390</v>
      </c>
      <c r="C1934" s="19" t="str">
        <f t="shared" si="30"/>
        <v>Sevilla-hasta-Logroño</v>
      </c>
      <c r="D1934">
        <v>861</v>
      </c>
      <c r="E1934" t="str">
        <f>VLOOKUP(A1934,Municipios!$B$2:$B$223,1,FALSE)</f>
        <v>Sevilla</v>
      </c>
    </row>
    <row r="1935" spans="1:5" x14ac:dyDescent="0.2">
      <c r="A1935" t="s">
        <v>499</v>
      </c>
      <c r="B1935" t="s">
        <v>390</v>
      </c>
      <c r="C1935" s="19" t="str">
        <f t="shared" si="30"/>
        <v>Segovia-hasta-Logroño</v>
      </c>
      <c r="D1935">
        <v>295</v>
      </c>
      <c r="E1935" t="str">
        <f>VLOOKUP(A1935,Municipios!$B$2:$B$223,1,FALSE)</f>
        <v>Segovia</v>
      </c>
    </row>
    <row r="1936" spans="1:5" x14ac:dyDescent="0.2">
      <c r="A1936" t="s">
        <v>487</v>
      </c>
      <c r="B1936" t="s">
        <v>390</v>
      </c>
      <c r="C1936" s="19" t="str">
        <f t="shared" si="30"/>
        <v>Madrid-hasta-Logroño</v>
      </c>
      <c r="D1936">
        <v>369</v>
      </c>
      <c r="E1936" t="str">
        <f>VLOOKUP(A1936,Municipios!$B$2:$B$223,1,FALSE)</f>
        <v>Madrid</v>
      </c>
    </row>
    <row r="1937" spans="1:5" x14ac:dyDescent="0.2">
      <c r="A1937" t="s">
        <v>211</v>
      </c>
      <c r="B1937" t="s">
        <v>390</v>
      </c>
      <c r="C1937" s="19" t="str">
        <f t="shared" si="30"/>
        <v>Lleida-hasta-Logroño</v>
      </c>
      <c r="D1937">
        <v>332</v>
      </c>
      <c r="E1937" t="str">
        <f>VLOOKUP(A1937,Municipios!$B$2:$B$223,1,FALSE)</f>
        <v>Lleida</v>
      </c>
    </row>
    <row r="1938" spans="1:5" x14ac:dyDescent="0.2">
      <c r="A1938" t="s">
        <v>527</v>
      </c>
      <c r="B1938" t="s">
        <v>390</v>
      </c>
      <c r="C1938" s="19" t="str">
        <f t="shared" si="30"/>
        <v>Valencia-hasta-Logroño</v>
      </c>
      <c r="D1938">
        <v>551</v>
      </c>
      <c r="E1938" t="str">
        <f>VLOOKUP(A1938,Municipios!$B$2:$B$223,1,FALSE)</f>
        <v>Valencia</v>
      </c>
    </row>
    <row r="1939" spans="1:5" x14ac:dyDescent="0.2">
      <c r="A1939" t="s">
        <v>498</v>
      </c>
      <c r="B1939" t="s">
        <v>390</v>
      </c>
      <c r="C1939" s="19" t="str">
        <f t="shared" si="30"/>
        <v>Santander-hasta-Logroño</v>
      </c>
      <c r="D1939">
        <v>293</v>
      </c>
      <c r="E1939" t="str">
        <f>VLOOKUP(A1939,Municipios!$B$2:$B$223,1,FALSE)</f>
        <v>Santander</v>
      </c>
    </row>
    <row r="1940" spans="1:5" x14ac:dyDescent="0.2">
      <c r="A1940" t="s">
        <v>490</v>
      </c>
      <c r="B1940" t="s">
        <v>390</v>
      </c>
      <c r="C1940" s="19" t="str">
        <f t="shared" si="30"/>
        <v>Murcia-hasta-Logroño</v>
      </c>
      <c r="D1940">
        <v>714</v>
      </c>
      <c r="E1940" t="str">
        <f>VLOOKUP(A1940,Municipios!$B$2:$B$223,1,FALSE)</f>
        <v>Murcia</v>
      </c>
    </row>
    <row r="1941" spans="1:5" x14ac:dyDescent="0.2">
      <c r="A1941" t="s">
        <v>493</v>
      </c>
      <c r="B1941" t="s">
        <v>390</v>
      </c>
      <c r="C1941" s="19" t="str">
        <f t="shared" si="30"/>
        <v>Oviedo-hasta-Logroño</v>
      </c>
      <c r="D1941">
        <v>446</v>
      </c>
      <c r="E1941" t="str">
        <f>VLOOKUP(A1941,Municipios!$B$2:$B$223,1,FALSE)</f>
        <v>Oviedo</v>
      </c>
    </row>
    <row r="1942" spans="1:5" x14ac:dyDescent="0.2">
      <c r="A1942" t="s">
        <v>486</v>
      </c>
      <c r="B1942" t="s">
        <v>390</v>
      </c>
      <c r="C1942" s="19" t="str">
        <f t="shared" si="30"/>
        <v>Lugo-hasta-Logroño</v>
      </c>
      <c r="D1942">
        <v>550</v>
      </c>
      <c r="E1942" t="str">
        <f>VLOOKUP(A1942,Municipios!$B$2:$B$223,1,FALSE)</f>
        <v>Lugo</v>
      </c>
    </row>
    <row r="1943" spans="1:5" x14ac:dyDescent="0.2">
      <c r="A1943" t="s">
        <v>494</v>
      </c>
      <c r="B1943" t="s">
        <v>390</v>
      </c>
      <c r="C1943" s="19" t="str">
        <f t="shared" si="30"/>
        <v>Palencia-hasta-Logroño</v>
      </c>
      <c r="D1943">
        <v>243</v>
      </c>
      <c r="E1943" t="str">
        <f>VLOOKUP(A1943,Municipios!$B$2:$B$223,1,FALSE)</f>
        <v>Palencia</v>
      </c>
    </row>
    <row r="1944" spans="1:5" x14ac:dyDescent="0.2">
      <c r="A1944" t="s">
        <v>491</v>
      </c>
      <c r="B1944" t="s">
        <v>390</v>
      </c>
      <c r="C1944" s="19" t="str">
        <f t="shared" si="30"/>
        <v>Pamplona/Iruña-hasta-Logroño</v>
      </c>
      <c r="D1944">
        <v>93</v>
      </c>
      <c r="E1944" t="str">
        <f>VLOOKUP(A1944,Municipios!$B$2:$B$223,1,FALSE)</f>
        <v>Pamplona/Iruña</v>
      </c>
    </row>
    <row r="1945" spans="1:5" x14ac:dyDescent="0.2">
      <c r="A1945" t="s">
        <v>495</v>
      </c>
      <c r="B1945" t="s">
        <v>390</v>
      </c>
      <c r="C1945" s="19" t="str">
        <f t="shared" si="30"/>
        <v>Pontevedra-hasta-Logroño</v>
      </c>
      <c r="D1945">
        <v>571</v>
      </c>
      <c r="E1945" t="str">
        <f>VLOOKUP(A1945,Municipios!$B$2:$B$223,1,FALSE)</f>
        <v>Pontevedra</v>
      </c>
    </row>
    <row r="1946" spans="1:5" x14ac:dyDescent="0.2">
      <c r="A1946" t="s">
        <v>496</v>
      </c>
      <c r="B1946" t="s">
        <v>390</v>
      </c>
      <c r="C1946" s="19" t="str">
        <f t="shared" si="30"/>
        <v>Salamanca-hasta-Logroño</v>
      </c>
      <c r="D1946">
        <v>381</v>
      </c>
      <c r="E1946" t="str">
        <f>VLOOKUP(A1946,Municipios!$B$2:$B$223,1,FALSE)</f>
        <v>Salamanca</v>
      </c>
    </row>
    <row r="1947" spans="1:5" x14ac:dyDescent="0.2">
      <c r="A1947" t="s">
        <v>1799</v>
      </c>
      <c r="B1947" t="s">
        <v>390</v>
      </c>
      <c r="C1947" s="19" t="str">
        <f t="shared" si="30"/>
        <v>Donostia-San Sebastián-hasta-Logroño</v>
      </c>
      <c r="D1947">
        <v>206</v>
      </c>
      <c r="E1947" t="str">
        <f>VLOOKUP(A1947,Municipios!$B$2:$B$223,1,FALSE)</f>
        <v>Donostia-San Sebastián</v>
      </c>
    </row>
    <row r="1948" spans="1:5" x14ac:dyDescent="0.2">
      <c r="A1948" t="s">
        <v>492</v>
      </c>
      <c r="B1948" t="s">
        <v>390</v>
      </c>
      <c r="C1948" s="19" t="str">
        <f t="shared" si="30"/>
        <v>Ourense-hasta-Logroño</v>
      </c>
      <c r="D1948">
        <v>601</v>
      </c>
      <c r="E1948" t="str">
        <f>VLOOKUP(A1948,Municipios!$B$2:$B$223,1,FALSE)</f>
        <v>Ourense</v>
      </c>
    </row>
    <row r="1949" spans="1:5" x14ac:dyDescent="0.2">
      <c r="A1949" t="s">
        <v>502</v>
      </c>
      <c r="B1949" t="s">
        <v>486</v>
      </c>
      <c r="C1949" s="19" t="str">
        <f t="shared" si="30"/>
        <v>Soria-hasta-Lugo</v>
      </c>
      <c r="D1949">
        <v>568</v>
      </c>
      <c r="E1949" t="str">
        <f>VLOOKUP(A1949,Municipios!$B$2:$B$223,1,FALSE)</f>
        <v>Soria</v>
      </c>
    </row>
    <row r="1950" spans="1:5" x14ac:dyDescent="0.2">
      <c r="A1950" t="s">
        <v>528</v>
      </c>
      <c r="B1950" t="s">
        <v>486</v>
      </c>
      <c r="C1950" s="19" t="str">
        <f t="shared" si="30"/>
        <v>Valladolid-hasta-Lugo</v>
      </c>
      <c r="D1950">
        <v>355</v>
      </c>
      <c r="E1950" t="str">
        <f>VLOOKUP(A1950,Municipios!$B$2:$B$223,1,FALSE)</f>
        <v>Valladolid</v>
      </c>
    </row>
    <row r="1951" spans="1:5" x14ac:dyDescent="0.2">
      <c r="A1951" t="s">
        <v>504</v>
      </c>
      <c r="B1951" t="s">
        <v>486</v>
      </c>
      <c r="C1951" s="19" t="str">
        <f t="shared" si="30"/>
        <v>Teruel-hasta-Lugo</v>
      </c>
      <c r="D1951">
        <v>806</v>
      </c>
      <c r="E1951" t="str">
        <f>VLOOKUP(A1951,Municipios!$B$2:$B$223,1,FALSE)</f>
        <v>Teruel</v>
      </c>
    </row>
    <row r="1952" spans="1:5" x14ac:dyDescent="0.2">
      <c r="A1952" t="s">
        <v>527</v>
      </c>
      <c r="B1952" t="s">
        <v>486</v>
      </c>
      <c r="C1952" s="19" t="str">
        <f t="shared" si="30"/>
        <v>Valencia-hasta-Lugo</v>
      </c>
      <c r="D1952">
        <v>868</v>
      </c>
      <c r="E1952" t="str">
        <f>VLOOKUP(A1952,Municipios!$B$2:$B$223,1,FALSE)</f>
        <v>Valencia</v>
      </c>
    </row>
    <row r="1953" spans="1:5" x14ac:dyDescent="0.2">
      <c r="A1953" t="s">
        <v>1740</v>
      </c>
      <c r="B1953" t="s">
        <v>486</v>
      </c>
      <c r="C1953" s="19" t="str">
        <f t="shared" si="30"/>
        <v>Vitoria-Gasteiz-hasta-Lugo</v>
      </c>
      <c r="D1953">
        <v>517</v>
      </c>
      <c r="E1953" t="str">
        <f>VLOOKUP(A1953,Municipios!$B$2:$B$223,1,FALSE)</f>
        <v>Vitoria-Gasteiz</v>
      </c>
    </row>
    <row r="1954" spans="1:5" x14ac:dyDescent="0.2">
      <c r="A1954" t="s">
        <v>530</v>
      </c>
      <c r="B1954" t="s">
        <v>486</v>
      </c>
      <c r="C1954" s="19" t="str">
        <f t="shared" si="30"/>
        <v>Zamora-hasta-Lugo</v>
      </c>
      <c r="D1954">
        <v>304</v>
      </c>
      <c r="E1954" t="str">
        <f>VLOOKUP(A1954,Municipios!$B$2:$B$223,1,FALSE)</f>
        <v>Zamora</v>
      </c>
    </row>
    <row r="1955" spans="1:5" x14ac:dyDescent="0.2">
      <c r="A1955" t="s">
        <v>531</v>
      </c>
      <c r="B1955" t="s">
        <v>486</v>
      </c>
      <c r="C1955" s="19" t="str">
        <f t="shared" si="30"/>
        <v>Zaragoza-hasta-Lugo</v>
      </c>
      <c r="D1955">
        <v>721</v>
      </c>
      <c r="E1955" t="str">
        <f>VLOOKUP(A1955,Municipios!$B$2:$B$223,1,FALSE)</f>
        <v>Zaragoza</v>
      </c>
    </row>
    <row r="1956" spans="1:5" x14ac:dyDescent="0.2">
      <c r="A1956" t="s">
        <v>490</v>
      </c>
      <c r="B1956" t="s">
        <v>486</v>
      </c>
      <c r="C1956" s="19" t="str">
        <f t="shared" si="30"/>
        <v>Murcia-hasta-Lugo</v>
      </c>
      <c r="D1956">
        <v>909</v>
      </c>
      <c r="E1956" t="str">
        <f>VLOOKUP(A1956,Municipios!$B$2:$B$223,1,FALSE)</f>
        <v>Murcia</v>
      </c>
    </row>
    <row r="1957" spans="1:5" x14ac:dyDescent="0.2">
      <c r="A1957" t="s">
        <v>501</v>
      </c>
      <c r="B1957" t="s">
        <v>486</v>
      </c>
      <c r="C1957" s="19" t="str">
        <f t="shared" si="30"/>
        <v>Sevilla-hasta-Lugo</v>
      </c>
      <c r="D1957">
        <v>836</v>
      </c>
      <c r="E1957" t="str">
        <f>VLOOKUP(A1957,Municipios!$B$2:$B$223,1,FALSE)</f>
        <v>Sevilla</v>
      </c>
    </row>
    <row r="1958" spans="1:5" x14ac:dyDescent="0.2">
      <c r="A1958" t="s">
        <v>503</v>
      </c>
      <c r="B1958" t="s">
        <v>486</v>
      </c>
      <c r="C1958" s="19" t="str">
        <f t="shared" si="30"/>
        <v>Tarragona-hasta-Lugo</v>
      </c>
      <c r="D1958">
        <v>987</v>
      </c>
      <c r="E1958" t="str">
        <f>VLOOKUP(A1958,Municipios!$B$2:$B$223,1,FALSE)</f>
        <v>Tarragona</v>
      </c>
    </row>
    <row r="1959" spans="1:5" x14ac:dyDescent="0.2">
      <c r="A1959" t="s">
        <v>492</v>
      </c>
      <c r="B1959" t="s">
        <v>486</v>
      </c>
      <c r="C1959" s="19" t="str">
        <f t="shared" si="30"/>
        <v>Ourense-hasta-Lugo</v>
      </c>
      <c r="D1959">
        <v>88</v>
      </c>
      <c r="E1959" t="str">
        <f>VLOOKUP(A1959,Municipios!$B$2:$B$223,1,FALSE)</f>
        <v>Ourense</v>
      </c>
    </row>
    <row r="1960" spans="1:5" x14ac:dyDescent="0.2">
      <c r="A1960" t="s">
        <v>493</v>
      </c>
      <c r="B1960" t="s">
        <v>486</v>
      </c>
      <c r="C1960" s="19" t="str">
        <f t="shared" si="30"/>
        <v>Oviedo-hasta-Lugo</v>
      </c>
      <c r="D1960">
        <v>233</v>
      </c>
      <c r="E1960" t="str">
        <f>VLOOKUP(A1960,Municipios!$B$2:$B$223,1,FALSE)</f>
        <v>Oviedo</v>
      </c>
    </row>
    <row r="1961" spans="1:5" x14ac:dyDescent="0.2">
      <c r="A1961" t="s">
        <v>488</v>
      </c>
      <c r="B1961" t="s">
        <v>486</v>
      </c>
      <c r="C1961" s="19" t="str">
        <f t="shared" si="30"/>
        <v>Toledo-hasta-Lugo</v>
      </c>
      <c r="D1961">
        <v>578</v>
      </c>
      <c r="E1961" t="str">
        <f>VLOOKUP(A1961,Municipios!$B$2:$B$223,1,FALSE)</f>
        <v>Toledo</v>
      </c>
    </row>
    <row r="1962" spans="1:5" x14ac:dyDescent="0.2">
      <c r="A1962" t="s">
        <v>499</v>
      </c>
      <c r="B1962" t="s">
        <v>486</v>
      </c>
      <c r="C1962" s="19" t="str">
        <f t="shared" si="30"/>
        <v>Segovia-hasta-Lugo</v>
      </c>
      <c r="D1962">
        <v>455</v>
      </c>
      <c r="E1962" t="str">
        <f>VLOOKUP(A1962,Municipios!$B$2:$B$223,1,FALSE)</f>
        <v>Segovia</v>
      </c>
    </row>
    <row r="1963" spans="1:5" x14ac:dyDescent="0.2">
      <c r="A1963" t="s">
        <v>211</v>
      </c>
      <c r="B1963" t="s">
        <v>486</v>
      </c>
      <c r="C1963" s="19" t="str">
        <f t="shared" si="30"/>
        <v>Lleida-hasta-Lugo</v>
      </c>
      <c r="D1963">
        <v>899</v>
      </c>
      <c r="E1963" t="str">
        <f>VLOOKUP(A1963,Municipios!$B$2:$B$223,1,FALSE)</f>
        <v>Lleida</v>
      </c>
    </row>
    <row r="1964" spans="1:5" x14ac:dyDescent="0.2">
      <c r="A1964" t="s">
        <v>487</v>
      </c>
      <c r="B1964" t="s">
        <v>486</v>
      </c>
      <c r="C1964" s="19" t="str">
        <f t="shared" si="30"/>
        <v>Madrid-hasta-Lugo</v>
      </c>
      <c r="D1964">
        <v>502</v>
      </c>
      <c r="E1964" t="str">
        <f>VLOOKUP(A1964,Municipios!$B$2:$B$223,1,FALSE)</f>
        <v>Madrid</v>
      </c>
    </row>
    <row r="1965" spans="1:5" x14ac:dyDescent="0.2">
      <c r="A1965" t="s">
        <v>494</v>
      </c>
      <c r="B1965" t="s">
        <v>486</v>
      </c>
      <c r="C1965" s="19" t="str">
        <f t="shared" si="30"/>
        <v>Palencia-hasta-Lugo</v>
      </c>
      <c r="D1965">
        <v>343</v>
      </c>
      <c r="E1965" t="str">
        <f>VLOOKUP(A1965,Municipios!$B$2:$B$223,1,FALSE)</f>
        <v>Palencia</v>
      </c>
    </row>
    <row r="1966" spans="1:5" x14ac:dyDescent="0.2">
      <c r="A1966" t="s">
        <v>491</v>
      </c>
      <c r="B1966" t="s">
        <v>486</v>
      </c>
      <c r="C1966" s="19" t="str">
        <f t="shared" si="30"/>
        <v>Pamplona/Iruña-hasta-Lugo</v>
      </c>
      <c r="D1966">
        <v>607</v>
      </c>
      <c r="E1966" t="str">
        <f>VLOOKUP(A1966,Municipios!$B$2:$B$223,1,FALSE)</f>
        <v>Pamplona/Iruña</v>
      </c>
    </row>
    <row r="1967" spans="1:5" x14ac:dyDescent="0.2">
      <c r="A1967" t="s">
        <v>495</v>
      </c>
      <c r="B1967" t="s">
        <v>486</v>
      </c>
      <c r="C1967" s="19" t="str">
        <f t="shared" si="30"/>
        <v>Pontevedra-hasta-Lugo</v>
      </c>
      <c r="D1967">
        <v>146</v>
      </c>
      <c r="E1967" t="str">
        <f>VLOOKUP(A1967,Municipios!$B$2:$B$223,1,FALSE)</f>
        <v>Pontevedra</v>
      </c>
    </row>
    <row r="1968" spans="1:5" x14ac:dyDescent="0.2">
      <c r="A1968" t="s">
        <v>496</v>
      </c>
      <c r="B1968" t="s">
        <v>486</v>
      </c>
      <c r="C1968" s="19" t="str">
        <f t="shared" si="30"/>
        <v>Salamanca-hasta-Lugo</v>
      </c>
      <c r="D1968">
        <v>369</v>
      </c>
      <c r="E1968" t="str">
        <f>VLOOKUP(A1968,Municipios!$B$2:$B$223,1,FALSE)</f>
        <v>Salamanca</v>
      </c>
    </row>
    <row r="1969" spans="1:5" x14ac:dyDescent="0.2">
      <c r="A1969" t="s">
        <v>1799</v>
      </c>
      <c r="B1969" t="s">
        <v>486</v>
      </c>
      <c r="C1969" s="19" t="str">
        <f t="shared" si="30"/>
        <v>Donostia-San Sebastián-hasta-Lugo</v>
      </c>
      <c r="D1969">
        <v>634</v>
      </c>
      <c r="E1969" t="str">
        <f>VLOOKUP(A1969,Municipios!$B$2:$B$223,1,FALSE)</f>
        <v>Donostia-San Sebastián</v>
      </c>
    </row>
    <row r="1970" spans="1:5" x14ac:dyDescent="0.2">
      <c r="A1970" t="s">
        <v>498</v>
      </c>
      <c r="B1970" t="s">
        <v>486</v>
      </c>
      <c r="C1970" s="19" t="str">
        <f t="shared" si="30"/>
        <v>Santander-hasta-Lugo</v>
      </c>
      <c r="D1970">
        <v>426</v>
      </c>
      <c r="E1970" t="str">
        <f>VLOOKUP(A1970,Municipios!$B$2:$B$223,1,FALSE)</f>
        <v>Santander</v>
      </c>
    </row>
    <row r="1971" spans="1:5" x14ac:dyDescent="0.2">
      <c r="A1971" t="s">
        <v>489</v>
      </c>
      <c r="B1971" t="s">
        <v>486</v>
      </c>
      <c r="C1971" s="19" t="str">
        <f t="shared" si="30"/>
        <v>Málaga-hasta-Lugo</v>
      </c>
      <c r="D1971">
        <v>1065</v>
      </c>
      <c r="E1971" t="str">
        <f>VLOOKUP(A1971,Municipios!$B$2:$B$223,1,FALSE)</f>
        <v>Málaga</v>
      </c>
    </row>
    <row r="1972" spans="1:5" x14ac:dyDescent="0.2">
      <c r="A1972" t="s">
        <v>504</v>
      </c>
      <c r="B1972" t="s">
        <v>211</v>
      </c>
      <c r="C1972" s="19" t="str">
        <f t="shared" si="30"/>
        <v>Teruel-hasta-Lleida</v>
      </c>
      <c r="D1972">
        <v>324</v>
      </c>
      <c r="E1972" t="str">
        <f>VLOOKUP(A1972,Municipios!$B$2:$B$223,1,FALSE)</f>
        <v>Teruel</v>
      </c>
    </row>
    <row r="1973" spans="1:5" x14ac:dyDescent="0.2">
      <c r="A1973" t="s">
        <v>501</v>
      </c>
      <c r="B1973" t="s">
        <v>211</v>
      </c>
      <c r="C1973" s="19" t="str">
        <f t="shared" si="30"/>
        <v>Sevilla-hasta-Lleida</v>
      </c>
      <c r="D1973">
        <v>1007</v>
      </c>
      <c r="E1973" t="str">
        <f>VLOOKUP(A1973,Municipios!$B$2:$B$223,1,FALSE)</f>
        <v>Sevilla</v>
      </c>
    </row>
    <row r="1974" spans="1:5" x14ac:dyDescent="0.2">
      <c r="A1974" t="s">
        <v>502</v>
      </c>
      <c r="B1974" t="s">
        <v>211</v>
      </c>
      <c r="C1974" s="19" t="str">
        <f t="shared" si="30"/>
        <v>Soria-hasta-Lleida</v>
      </c>
      <c r="D1974">
        <v>305</v>
      </c>
      <c r="E1974" t="str">
        <f>VLOOKUP(A1974,Municipios!$B$2:$B$223,1,FALSE)</f>
        <v>Soria</v>
      </c>
    </row>
    <row r="1975" spans="1:5" x14ac:dyDescent="0.2">
      <c r="A1975" t="s">
        <v>503</v>
      </c>
      <c r="B1975" t="s">
        <v>211</v>
      </c>
      <c r="C1975" s="19" t="str">
        <f t="shared" si="30"/>
        <v>Tarragona-hasta-Lleida</v>
      </c>
      <c r="D1975">
        <v>136</v>
      </c>
      <c r="E1975" t="str">
        <f>VLOOKUP(A1975,Municipios!$B$2:$B$223,1,FALSE)</f>
        <v>Tarragona</v>
      </c>
    </row>
    <row r="1976" spans="1:5" x14ac:dyDescent="0.2">
      <c r="A1976" t="s">
        <v>488</v>
      </c>
      <c r="B1976" t="s">
        <v>211</v>
      </c>
      <c r="C1976" s="19" t="str">
        <f t="shared" si="30"/>
        <v>Toledo-hasta-Lleida</v>
      </c>
      <c r="D1976">
        <v>550</v>
      </c>
      <c r="E1976" t="str">
        <f>VLOOKUP(A1976,Municipios!$B$2:$B$223,1,FALSE)</f>
        <v>Toledo</v>
      </c>
    </row>
    <row r="1977" spans="1:5" x14ac:dyDescent="0.2">
      <c r="A1977" t="s">
        <v>527</v>
      </c>
      <c r="B1977" t="s">
        <v>211</v>
      </c>
      <c r="C1977" s="19" t="str">
        <f t="shared" si="30"/>
        <v>Valencia-hasta-Lleida</v>
      </c>
      <c r="D1977">
        <v>386</v>
      </c>
      <c r="E1977" t="str">
        <f>VLOOKUP(A1977,Municipios!$B$2:$B$223,1,FALSE)</f>
        <v>Valencia</v>
      </c>
    </row>
    <row r="1978" spans="1:5" x14ac:dyDescent="0.2">
      <c r="A1978" t="s">
        <v>528</v>
      </c>
      <c r="B1978" t="s">
        <v>211</v>
      </c>
      <c r="C1978" s="19" t="str">
        <f t="shared" si="30"/>
        <v>Valladolid-hasta-Lleida</v>
      </c>
      <c r="D1978">
        <v>614</v>
      </c>
      <c r="E1978" t="str">
        <f>VLOOKUP(A1978,Municipios!$B$2:$B$223,1,FALSE)</f>
        <v>Valladolid</v>
      </c>
    </row>
    <row r="1979" spans="1:5" x14ac:dyDescent="0.2">
      <c r="A1979" t="s">
        <v>1740</v>
      </c>
      <c r="B1979" t="s">
        <v>211</v>
      </c>
      <c r="C1979" s="19" t="str">
        <f t="shared" si="30"/>
        <v>Vitoria-Gasteiz-hasta-Lleida</v>
      </c>
      <c r="D1979">
        <v>400</v>
      </c>
      <c r="E1979" t="str">
        <f>VLOOKUP(A1979,Municipios!$B$2:$B$223,1,FALSE)</f>
        <v>Vitoria-Gasteiz</v>
      </c>
    </row>
    <row r="1980" spans="1:5" x14ac:dyDescent="0.2">
      <c r="A1980" t="s">
        <v>531</v>
      </c>
      <c r="B1980" t="s">
        <v>211</v>
      </c>
      <c r="C1980" s="19" t="str">
        <f t="shared" si="30"/>
        <v>Zaragoza-hasta-Lleida</v>
      </c>
      <c r="D1980">
        <v>140</v>
      </c>
      <c r="E1980" t="str">
        <f>VLOOKUP(A1980,Municipios!$B$2:$B$223,1,FALSE)</f>
        <v>Zaragoza</v>
      </c>
    </row>
    <row r="1981" spans="1:5" x14ac:dyDescent="0.2">
      <c r="A1981" t="s">
        <v>1799</v>
      </c>
      <c r="B1981" t="s">
        <v>211</v>
      </c>
      <c r="C1981" s="19" t="str">
        <f t="shared" si="30"/>
        <v>Donostia-San Sebastián-hasta-Lleida</v>
      </c>
      <c r="D1981">
        <v>405</v>
      </c>
      <c r="E1981" t="str">
        <f>VLOOKUP(A1981,Municipios!$B$2:$B$223,1,FALSE)</f>
        <v>Donostia-San Sebastián</v>
      </c>
    </row>
    <row r="1982" spans="1:5" x14ac:dyDescent="0.2">
      <c r="A1982" t="s">
        <v>530</v>
      </c>
      <c r="B1982" t="s">
        <v>211</v>
      </c>
      <c r="C1982" s="19" t="str">
        <f t="shared" si="30"/>
        <v>Zamora-hasta-Lleida</v>
      </c>
      <c r="D1982">
        <v>608</v>
      </c>
      <c r="E1982" t="str">
        <f>VLOOKUP(A1982,Municipios!$B$2:$B$223,1,FALSE)</f>
        <v>Zamora</v>
      </c>
    </row>
    <row r="1983" spans="1:5" x14ac:dyDescent="0.2">
      <c r="A1983" t="s">
        <v>487</v>
      </c>
      <c r="B1983" t="s">
        <v>211</v>
      </c>
      <c r="C1983" s="19" t="str">
        <f t="shared" ref="C1983:C2046" si="31">CONCATENATE(A1983,"-hasta-",B1983)</f>
        <v>Madrid-hasta-Lleida</v>
      </c>
      <c r="D1983">
        <v>452</v>
      </c>
      <c r="E1983" t="str">
        <f>VLOOKUP(A1983,Municipios!$B$2:$B$223,1,FALSE)</f>
        <v>Madrid</v>
      </c>
    </row>
    <row r="1984" spans="1:5" x14ac:dyDescent="0.2">
      <c r="A1984" t="s">
        <v>496</v>
      </c>
      <c r="B1984" t="s">
        <v>211</v>
      </c>
      <c r="C1984" s="19" t="str">
        <f t="shared" si="31"/>
        <v>Salamanca-hasta-Lleida</v>
      </c>
      <c r="D1984">
        <v>734</v>
      </c>
      <c r="E1984" t="str">
        <f>VLOOKUP(A1984,Municipios!$B$2:$B$223,1,FALSE)</f>
        <v>Salamanca</v>
      </c>
    </row>
    <row r="1985" spans="1:5" x14ac:dyDescent="0.2">
      <c r="A1985" t="s">
        <v>495</v>
      </c>
      <c r="B1985" t="s">
        <v>211</v>
      </c>
      <c r="C1985" s="19" t="str">
        <f t="shared" si="31"/>
        <v>Pontevedra-hasta-Lleida</v>
      </c>
      <c r="D1985">
        <v>921</v>
      </c>
      <c r="E1985" t="str">
        <f>VLOOKUP(A1985,Municipios!$B$2:$B$223,1,FALSE)</f>
        <v>Pontevedra</v>
      </c>
    </row>
    <row r="1986" spans="1:5" x14ac:dyDescent="0.2">
      <c r="A1986" t="s">
        <v>491</v>
      </c>
      <c r="B1986" t="s">
        <v>211</v>
      </c>
      <c r="C1986" s="19" t="str">
        <f t="shared" si="31"/>
        <v>Pamplona/Iruña-hasta-Lleida</v>
      </c>
      <c r="D1986">
        <v>315</v>
      </c>
      <c r="E1986" t="str">
        <f>VLOOKUP(A1986,Municipios!$B$2:$B$223,1,FALSE)</f>
        <v>Pamplona/Iruña</v>
      </c>
    </row>
    <row r="1987" spans="1:5" x14ac:dyDescent="0.2">
      <c r="A1987" t="s">
        <v>494</v>
      </c>
      <c r="B1987" t="s">
        <v>211</v>
      </c>
      <c r="C1987" s="19" t="str">
        <f t="shared" si="31"/>
        <v>Palencia-hasta-Lleida</v>
      </c>
      <c r="D1987">
        <v>592</v>
      </c>
      <c r="E1987" t="str">
        <f>VLOOKUP(A1987,Municipios!$B$2:$B$223,1,FALSE)</f>
        <v>Palencia</v>
      </c>
    </row>
    <row r="1988" spans="1:5" x14ac:dyDescent="0.2">
      <c r="A1988" t="s">
        <v>493</v>
      </c>
      <c r="B1988" t="s">
        <v>211</v>
      </c>
      <c r="C1988" s="19" t="str">
        <f t="shared" si="31"/>
        <v>Oviedo-hasta-Lleida</v>
      </c>
      <c r="D1988">
        <v>796</v>
      </c>
      <c r="E1988" t="str">
        <f>VLOOKUP(A1988,Municipios!$B$2:$B$223,1,FALSE)</f>
        <v>Oviedo</v>
      </c>
    </row>
    <row r="1989" spans="1:5" x14ac:dyDescent="0.2">
      <c r="A1989" t="s">
        <v>492</v>
      </c>
      <c r="B1989" t="s">
        <v>211</v>
      </c>
      <c r="C1989" s="19" t="str">
        <f t="shared" si="31"/>
        <v>Ourense-hasta-Lleida</v>
      </c>
      <c r="D1989">
        <v>827</v>
      </c>
      <c r="E1989" t="str">
        <f>VLOOKUP(A1989,Municipios!$B$2:$B$223,1,FALSE)</f>
        <v>Ourense</v>
      </c>
    </row>
    <row r="1990" spans="1:5" x14ac:dyDescent="0.2">
      <c r="A1990" t="s">
        <v>490</v>
      </c>
      <c r="B1990" t="s">
        <v>211</v>
      </c>
      <c r="C1990" s="19" t="str">
        <f t="shared" si="31"/>
        <v>Murcia-hasta-Lleida</v>
      </c>
      <c r="D1990">
        <v>645</v>
      </c>
      <c r="E1990" t="str">
        <f>VLOOKUP(A1990,Municipios!$B$2:$B$223,1,FALSE)</f>
        <v>Murcia</v>
      </c>
    </row>
    <row r="1991" spans="1:5" x14ac:dyDescent="0.2">
      <c r="A1991" t="s">
        <v>489</v>
      </c>
      <c r="B1991" t="s">
        <v>211</v>
      </c>
      <c r="C1991" s="19" t="str">
        <f t="shared" si="31"/>
        <v>Málaga-hasta-Lleida</v>
      </c>
      <c r="D1991">
        <v>1008</v>
      </c>
      <c r="E1991" t="str">
        <f>VLOOKUP(A1991,Municipios!$B$2:$B$223,1,FALSE)</f>
        <v>Málaga</v>
      </c>
    </row>
    <row r="1992" spans="1:5" x14ac:dyDescent="0.2">
      <c r="A1992" t="s">
        <v>498</v>
      </c>
      <c r="B1992" t="s">
        <v>211</v>
      </c>
      <c r="C1992" s="19" t="str">
        <f t="shared" si="31"/>
        <v>Santander-hasta-Lleida</v>
      </c>
      <c r="D1992">
        <v>642</v>
      </c>
      <c r="E1992" t="str">
        <f>VLOOKUP(A1992,Municipios!$B$2:$B$223,1,FALSE)</f>
        <v>Santander</v>
      </c>
    </row>
    <row r="1993" spans="1:5" x14ac:dyDescent="0.2">
      <c r="A1993" t="s">
        <v>499</v>
      </c>
      <c r="B1993" t="s">
        <v>211</v>
      </c>
      <c r="C1993" s="19" t="str">
        <f t="shared" si="31"/>
        <v>Segovia-hasta-Lleida</v>
      </c>
      <c r="D1993">
        <v>554</v>
      </c>
      <c r="E1993" t="str">
        <f>VLOOKUP(A1993,Municipios!$B$2:$B$223,1,FALSE)</f>
        <v>Segovia</v>
      </c>
    </row>
    <row r="1994" spans="1:5" x14ac:dyDescent="0.2">
      <c r="A1994" t="s">
        <v>501</v>
      </c>
      <c r="B1994" t="s">
        <v>487</v>
      </c>
      <c r="C1994" s="19" t="str">
        <f t="shared" si="31"/>
        <v>Sevilla-hasta-Madrid</v>
      </c>
      <c r="D1994">
        <v>529</v>
      </c>
      <c r="E1994" t="str">
        <f>VLOOKUP(A1994,Municipios!$B$2:$B$223,1,FALSE)</f>
        <v>Sevilla</v>
      </c>
    </row>
    <row r="1995" spans="1:5" x14ac:dyDescent="0.2">
      <c r="A1995" t="s">
        <v>502</v>
      </c>
      <c r="B1995" t="s">
        <v>487</v>
      </c>
      <c r="C1995" s="19" t="str">
        <f t="shared" si="31"/>
        <v>Soria-hasta-Madrid</v>
      </c>
      <c r="D1995">
        <v>221</v>
      </c>
      <c r="E1995" t="str">
        <f>VLOOKUP(A1995,Municipios!$B$2:$B$223,1,FALSE)</f>
        <v>Soria</v>
      </c>
    </row>
    <row r="1996" spans="1:5" x14ac:dyDescent="0.2">
      <c r="A1996" t="s">
        <v>503</v>
      </c>
      <c r="B1996" t="s">
        <v>487</v>
      </c>
      <c r="C1996" s="19" t="str">
        <f t="shared" si="31"/>
        <v>Tarragona-hasta-Madrid</v>
      </c>
      <c r="D1996">
        <v>576</v>
      </c>
      <c r="E1996" t="str">
        <f>VLOOKUP(A1996,Municipios!$B$2:$B$223,1,FALSE)</f>
        <v>Tarragona</v>
      </c>
    </row>
    <row r="1997" spans="1:5" x14ac:dyDescent="0.2">
      <c r="A1997" t="s">
        <v>504</v>
      </c>
      <c r="B1997" t="s">
        <v>487</v>
      </c>
      <c r="C1997" s="19" t="str">
        <f t="shared" si="31"/>
        <v>Teruel-hasta-Madrid</v>
      </c>
      <c r="D1997">
        <v>292</v>
      </c>
      <c r="E1997" t="str">
        <f>VLOOKUP(A1997,Municipios!$B$2:$B$223,1,FALSE)</f>
        <v>Teruel</v>
      </c>
    </row>
    <row r="1998" spans="1:5" x14ac:dyDescent="0.2">
      <c r="A1998" t="s">
        <v>488</v>
      </c>
      <c r="B1998" t="s">
        <v>487</v>
      </c>
      <c r="C1998" s="19" t="str">
        <f t="shared" si="31"/>
        <v>Toledo-hasta-Madrid</v>
      </c>
      <c r="D1998">
        <v>68</v>
      </c>
      <c r="E1998" t="str">
        <f>VLOOKUP(A1998,Municipios!$B$2:$B$223,1,FALSE)</f>
        <v>Toledo</v>
      </c>
    </row>
    <row r="1999" spans="1:5" x14ac:dyDescent="0.2">
      <c r="A1999" t="s">
        <v>528</v>
      </c>
      <c r="B1999" t="s">
        <v>487</v>
      </c>
      <c r="C1999" s="19" t="str">
        <f t="shared" si="31"/>
        <v>Valladolid-hasta-Madrid</v>
      </c>
      <c r="D1999">
        <v>211</v>
      </c>
      <c r="E1999" t="str">
        <f>VLOOKUP(A1999,Municipios!$B$2:$B$223,1,FALSE)</f>
        <v>Valladolid</v>
      </c>
    </row>
    <row r="2000" spans="1:5" x14ac:dyDescent="0.2">
      <c r="A2000" t="s">
        <v>530</v>
      </c>
      <c r="B2000" t="s">
        <v>487</v>
      </c>
      <c r="C2000" s="19" t="str">
        <f t="shared" si="31"/>
        <v>Zamora-hasta-Madrid</v>
      </c>
      <c r="D2000">
        <v>249</v>
      </c>
      <c r="E2000" t="str">
        <f>VLOOKUP(A2000,Municipios!$B$2:$B$223,1,FALSE)</f>
        <v>Zamora</v>
      </c>
    </row>
    <row r="2001" spans="1:5" x14ac:dyDescent="0.2">
      <c r="A2001" t="s">
        <v>531</v>
      </c>
      <c r="B2001" t="s">
        <v>487</v>
      </c>
      <c r="C2001" s="19" t="str">
        <f t="shared" si="31"/>
        <v>Zaragoza-hasta-Madrid</v>
      </c>
      <c r="D2001">
        <v>312</v>
      </c>
      <c r="E2001" t="str">
        <f>VLOOKUP(A2001,Municipios!$B$2:$B$223,1,FALSE)</f>
        <v>Zaragoza</v>
      </c>
    </row>
    <row r="2002" spans="1:5" x14ac:dyDescent="0.2">
      <c r="A2002" t="s">
        <v>527</v>
      </c>
      <c r="B2002" t="s">
        <v>487</v>
      </c>
      <c r="C2002" s="19" t="str">
        <f t="shared" si="31"/>
        <v>Valencia-hasta-Madrid</v>
      </c>
      <c r="D2002">
        <v>347</v>
      </c>
      <c r="E2002" t="str">
        <f>VLOOKUP(A2002,Municipios!$B$2:$B$223,1,FALSE)</f>
        <v>Valencia</v>
      </c>
    </row>
    <row r="2003" spans="1:5" x14ac:dyDescent="0.2">
      <c r="A2003" t="s">
        <v>499</v>
      </c>
      <c r="B2003" t="s">
        <v>487</v>
      </c>
      <c r="C2003" s="19" t="str">
        <f t="shared" si="31"/>
        <v>Segovia-hasta-Madrid</v>
      </c>
      <c r="D2003">
        <v>90</v>
      </c>
      <c r="E2003" t="str">
        <f>VLOOKUP(A2003,Municipios!$B$2:$B$223,1,FALSE)</f>
        <v>Segovia</v>
      </c>
    </row>
    <row r="2004" spans="1:5" x14ac:dyDescent="0.2">
      <c r="A2004" t="s">
        <v>492</v>
      </c>
      <c r="B2004" t="s">
        <v>487</v>
      </c>
      <c r="C2004" s="19" t="str">
        <f t="shared" si="31"/>
        <v>Ourense-hasta-Madrid</v>
      </c>
      <c r="D2004">
        <v>490</v>
      </c>
      <c r="E2004" t="str">
        <f>VLOOKUP(A2004,Municipios!$B$2:$B$223,1,FALSE)</f>
        <v>Ourense</v>
      </c>
    </row>
    <row r="2005" spans="1:5" x14ac:dyDescent="0.2">
      <c r="A2005" t="s">
        <v>490</v>
      </c>
      <c r="B2005" t="s">
        <v>487</v>
      </c>
      <c r="C2005" s="19" t="str">
        <f t="shared" si="31"/>
        <v>Murcia-hasta-Madrid</v>
      </c>
      <c r="D2005">
        <v>388</v>
      </c>
      <c r="E2005" t="str">
        <f>VLOOKUP(A2005,Municipios!$B$2:$B$223,1,FALSE)</f>
        <v>Murcia</v>
      </c>
    </row>
    <row r="2006" spans="1:5" x14ac:dyDescent="0.2">
      <c r="A2006" t="s">
        <v>489</v>
      </c>
      <c r="B2006" t="s">
        <v>487</v>
      </c>
      <c r="C2006" s="19" t="str">
        <f t="shared" si="31"/>
        <v>Málaga-hasta-Madrid</v>
      </c>
      <c r="D2006">
        <v>550</v>
      </c>
      <c r="E2006" t="str">
        <f>VLOOKUP(A2006,Municipios!$B$2:$B$223,1,FALSE)</f>
        <v>Málaga</v>
      </c>
    </row>
    <row r="2007" spans="1:5" x14ac:dyDescent="0.2">
      <c r="A2007" t="s">
        <v>493</v>
      </c>
      <c r="B2007" t="s">
        <v>487</v>
      </c>
      <c r="C2007" s="19" t="str">
        <f t="shared" si="31"/>
        <v>Oviedo-hasta-Madrid</v>
      </c>
      <c r="D2007">
        <v>434</v>
      </c>
      <c r="E2007" t="str">
        <f>VLOOKUP(A2007,Municipios!$B$2:$B$223,1,FALSE)</f>
        <v>Oviedo</v>
      </c>
    </row>
    <row r="2008" spans="1:5" x14ac:dyDescent="0.2">
      <c r="A2008" t="s">
        <v>1740</v>
      </c>
      <c r="B2008" t="s">
        <v>487</v>
      </c>
      <c r="C2008" s="19" t="str">
        <f t="shared" si="31"/>
        <v>Vitoria-Gasteiz-hasta-Madrid</v>
      </c>
      <c r="D2008">
        <v>334</v>
      </c>
      <c r="E2008" t="str">
        <f>VLOOKUP(A2008,Municipios!$B$2:$B$223,1,FALSE)</f>
        <v>Vitoria-Gasteiz</v>
      </c>
    </row>
    <row r="2009" spans="1:5" x14ac:dyDescent="0.2">
      <c r="A2009" t="s">
        <v>494</v>
      </c>
      <c r="B2009" t="s">
        <v>487</v>
      </c>
      <c r="C2009" s="19" t="str">
        <f t="shared" si="31"/>
        <v>Palencia-hasta-Madrid</v>
      </c>
      <c r="D2009">
        <v>259</v>
      </c>
      <c r="E2009" t="str">
        <f>VLOOKUP(A2009,Municipios!$B$2:$B$223,1,FALSE)</f>
        <v>Palencia</v>
      </c>
    </row>
    <row r="2010" spans="1:5" x14ac:dyDescent="0.2">
      <c r="A2010" t="s">
        <v>491</v>
      </c>
      <c r="B2010" t="s">
        <v>487</v>
      </c>
      <c r="C2010" s="19" t="str">
        <f t="shared" si="31"/>
        <v>Pamplona/Iruña-hasta-Madrid</v>
      </c>
      <c r="D2010">
        <v>424</v>
      </c>
      <c r="E2010" t="str">
        <f>VLOOKUP(A2010,Municipios!$B$2:$B$223,1,FALSE)</f>
        <v>Pamplona/Iruña</v>
      </c>
    </row>
    <row r="2011" spans="1:5" x14ac:dyDescent="0.2">
      <c r="A2011" t="s">
        <v>495</v>
      </c>
      <c r="B2011" t="s">
        <v>487</v>
      </c>
      <c r="C2011" s="19" t="str">
        <f t="shared" si="31"/>
        <v>Pontevedra-hasta-Madrid</v>
      </c>
      <c r="D2011">
        <v>584</v>
      </c>
      <c r="E2011" t="str">
        <f>VLOOKUP(A2011,Municipios!$B$2:$B$223,1,FALSE)</f>
        <v>Pontevedra</v>
      </c>
    </row>
    <row r="2012" spans="1:5" x14ac:dyDescent="0.2">
      <c r="A2012" t="s">
        <v>496</v>
      </c>
      <c r="B2012" t="s">
        <v>487</v>
      </c>
      <c r="C2012" s="19" t="str">
        <f t="shared" si="31"/>
        <v>Salamanca-hasta-Madrid</v>
      </c>
      <c r="D2012">
        <v>204</v>
      </c>
      <c r="E2012" t="str">
        <f>VLOOKUP(A2012,Municipios!$B$2:$B$223,1,FALSE)</f>
        <v>Salamanca</v>
      </c>
    </row>
    <row r="2013" spans="1:5" x14ac:dyDescent="0.2">
      <c r="A2013" t="s">
        <v>1799</v>
      </c>
      <c r="B2013" t="s">
        <v>487</v>
      </c>
      <c r="C2013" s="19" t="str">
        <f t="shared" si="31"/>
        <v>Donostia-San Sebastián-hasta-Madrid</v>
      </c>
      <c r="D2013">
        <v>451</v>
      </c>
      <c r="E2013" t="str">
        <f>VLOOKUP(A2013,Municipios!$B$2:$B$223,1,FALSE)</f>
        <v>Donostia-San Sebastián</v>
      </c>
    </row>
    <row r="2014" spans="1:5" x14ac:dyDescent="0.2">
      <c r="A2014" t="s">
        <v>498</v>
      </c>
      <c r="B2014" t="s">
        <v>487</v>
      </c>
      <c r="C2014" s="19" t="str">
        <f t="shared" si="31"/>
        <v>Santander-hasta-Madrid</v>
      </c>
      <c r="D2014">
        <v>388</v>
      </c>
      <c r="E2014" t="str">
        <f>VLOOKUP(A2014,Municipios!$B$2:$B$223,1,FALSE)</f>
        <v>Santander</v>
      </c>
    </row>
    <row r="2015" spans="1:5" x14ac:dyDescent="0.2">
      <c r="A2015" t="s">
        <v>1740</v>
      </c>
      <c r="B2015" t="s">
        <v>489</v>
      </c>
      <c r="C2015" s="19" t="str">
        <f t="shared" si="31"/>
        <v>Vitoria-Gasteiz-hasta-Málaga</v>
      </c>
      <c r="D2015">
        <v>901</v>
      </c>
      <c r="E2015" t="str">
        <f>VLOOKUP(A2015,Municipios!$B$2:$B$223,1,FALSE)</f>
        <v>Vitoria-Gasteiz</v>
      </c>
    </row>
    <row r="2016" spans="1:5" x14ac:dyDescent="0.2">
      <c r="A2016" t="s">
        <v>501</v>
      </c>
      <c r="B2016" t="s">
        <v>489</v>
      </c>
      <c r="C2016" s="19" t="str">
        <f t="shared" si="31"/>
        <v>Sevilla-hasta-Málaga</v>
      </c>
      <c r="D2016">
        <v>200</v>
      </c>
      <c r="E2016" t="str">
        <f>VLOOKUP(A2016,Municipios!$B$2:$B$223,1,FALSE)</f>
        <v>Sevilla</v>
      </c>
    </row>
    <row r="2017" spans="1:5" x14ac:dyDescent="0.2">
      <c r="A2017" t="s">
        <v>530</v>
      </c>
      <c r="B2017" t="s">
        <v>489</v>
      </c>
      <c r="C2017" s="19" t="str">
        <f t="shared" si="31"/>
        <v>Zamora-hasta-Málaga</v>
      </c>
      <c r="D2017">
        <v>738</v>
      </c>
      <c r="E2017" t="str">
        <f>VLOOKUP(A2017,Municipios!$B$2:$B$223,1,FALSE)</f>
        <v>Zamora</v>
      </c>
    </row>
    <row r="2018" spans="1:5" x14ac:dyDescent="0.2">
      <c r="A2018" t="s">
        <v>528</v>
      </c>
      <c r="B2018" t="s">
        <v>489</v>
      </c>
      <c r="C2018" s="19" t="str">
        <f t="shared" si="31"/>
        <v>Valladolid-hasta-Málaga</v>
      </c>
      <c r="D2018">
        <v>767</v>
      </c>
      <c r="E2018" t="str">
        <f>VLOOKUP(A2018,Municipios!$B$2:$B$223,1,FALSE)</f>
        <v>Valladolid</v>
      </c>
    </row>
    <row r="2019" spans="1:5" x14ac:dyDescent="0.2">
      <c r="A2019" t="s">
        <v>527</v>
      </c>
      <c r="B2019" t="s">
        <v>489</v>
      </c>
      <c r="C2019" s="19" t="str">
        <f t="shared" si="31"/>
        <v>Valencia-hasta-Málaga</v>
      </c>
      <c r="D2019">
        <v>663</v>
      </c>
      <c r="E2019" t="str">
        <f>VLOOKUP(A2019,Municipios!$B$2:$B$223,1,FALSE)</f>
        <v>Valencia</v>
      </c>
    </row>
    <row r="2020" spans="1:5" x14ac:dyDescent="0.2">
      <c r="A2020" t="s">
        <v>488</v>
      </c>
      <c r="B2020" t="s">
        <v>489</v>
      </c>
      <c r="C2020" s="19" t="str">
        <f t="shared" si="31"/>
        <v>Toledo-hasta-Málaga</v>
      </c>
      <c r="D2020">
        <v>466</v>
      </c>
      <c r="E2020" t="str">
        <f>VLOOKUP(A2020,Municipios!$B$2:$B$223,1,FALSE)</f>
        <v>Toledo</v>
      </c>
    </row>
    <row r="2021" spans="1:5" x14ac:dyDescent="0.2">
      <c r="A2021" t="s">
        <v>504</v>
      </c>
      <c r="B2021" t="s">
        <v>489</v>
      </c>
      <c r="C2021" s="19" t="str">
        <f t="shared" si="31"/>
        <v>Teruel-hasta-Málaga</v>
      </c>
      <c r="D2021">
        <v>752</v>
      </c>
      <c r="E2021" t="str">
        <f>VLOOKUP(A2021,Municipios!$B$2:$B$223,1,FALSE)</f>
        <v>Teruel</v>
      </c>
    </row>
    <row r="2022" spans="1:5" x14ac:dyDescent="0.2">
      <c r="A2022" t="s">
        <v>503</v>
      </c>
      <c r="B2022" t="s">
        <v>489</v>
      </c>
      <c r="C2022" s="19" t="str">
        <f t="shared" si="31"/>
        <v>Tarragona-hasta-Málaga</v>
      </c>
      <c r="D2022">
        <v>920</v>
      </c>
      <c r="E2022" t="str">
        <f>VLOOKUP(A2022,Municipios!$B$2:$B$223,1,FALSE)</f>
        <v>Tarragona</v>
      </c>
    </row>
    <row r="2023" spans="1:5" x14ac:dyDescent="0.2">
      <c r="A2023" t="s">
        <v>502</v>
      </c>
      <c r="B2023" t="s">
        <v>489</v>
      </c>
      <c r="C2023" s="19" t="str">
        <f t="shared" si="31"/>
        <v>Soria-hasta-Málaga</v>
      </c>
      <c r="D2023">
        <v>777</v>
      </c>
      <c r="E2023" t="str">
        <f>VLOOKUP(A2023,Municipios!$B$2:$B$223,1,FALSE)</f>
        <v>Soria</v>
      </c>
    </row>
    <row r="2024" spans="1:5" x14ac:dyDescent="0.2">
      <c r="A2024" t="s">
        <v>492</v>
      </c>
      <c r="B2024" t="s">
        <v>489</v>
      </c>
      <c r="C2024" s="19" t="str">
        <f t="shared" si="31"/>
        <v>Ourense-hasta-Málaga</v>
      </c>
      <c r="D2024">
        <v>1030</v>
      </c>
      <c r="E2024" t="str">
        <f>VLOOKUP(A2024,Municipios!$B$2:$B$223,1,FALSE)</f>
        <v>Ourense</v>
      </c>
    </row>
    <row r="2025" spans="1:5" x14ac:dyDescent="0.2">
      <c r="A2025" t="s">
        <v>499</v>
      </c>
      <c r="B2025" t="s">
        <v>489</v>
      </c>
      <c r="C2025" s="19" t="str">
        <f t="shared" si="31"/>
        <v>Segovia-hasta-Málaga</v>
      </c>
      <c r="D2025">
        <v>653</v>
      </c>
      <c r="E2025" t="str">
        <f>VLOOKUP(A2025,Municipios!$B$2:$B$223,1,FALSE)</f>
        <v>Segovia</v>
      </c>
    </row>
    <row r="2026" spans="1:5" x14ac:dyDescent="0.2">
      <c r="A2026" t="s">
        <v>531</v>
      </c>
      <c r="B2026" t="s">
        <v>489</v>
      </c>
      <c r="C2026" s="19" t="str">
        <f t="shared" si="31"/>
        <v>Zaragoza-hasta-Málaga</v>
      </c>
      <c r="D2026">
        <v>868</v>
      </c>
      <c r="E2026" t="str">
        <f>VLOOKUP(A2026,Municipios!$B$2:$B$223,1,FALSE)</f>
        <v>Zaragoza</v>
      </c>
    </row>
    <row r="2027" spans="1:5" x14ac:dyDescent="0.2">
      <c r="A2027" t="s">
        <v>490</v>
      </c>
      <c r="B2027" t="s">
        <v>489</v>
      </c>
      <c r="C2027" s="19" t="str">
        <f t="shared" si="31"/>
        <v>Murcia-hasta-Málaga</v>
      </c>
      <c r="D2027">
        <v>403</v>
      </c>
      <c r="E2027" t="str">
        <f>VLOOKUP(A2027,Municipios!$B$2:$B$223,1,FALSE)</f>
        <v>Murcia</v>
      </c>
    </row>
    <row r="2028" spans="1:5" x14ac:dyDescent="0.2">
      <c r="A2028" t="s">
        <v>493</v>
      </c>
      <c r="B2028" t="s">
        <v>489</v>
      </c>
      <c r="C2028" s="19" t="str">
        <f t="shared" si="31"/>
        <v>Oviedo-hasta-Málaga</v>
      </c>
      <c r="D2028">
        <v>992</v>
      </c>
      <c r="E2028" t="str">
        <f>VLOOKUP(A2028,Municipios!$B$2:$B$223,1,FALSE)</f>
        <v>Oviedo</v>
      </c>
    </row>
    <row r="2029" spans="1:5" x14ac:dyDescent="0.2">
      <c r="A2029" t="s">
        <v>494</v>
      </c>
      <c r="B2029" t="s">
        <v>489</v>
      </c>
      <c r="C2029" s="19" t="str">
        <f t="shared" si="31"/>
        <v>Palencia-hasta-Málaga</v>
      </c>
      <c r="D2029">
        <v>835</v>
      </c>
      <c r="E2029" t="str">
        <f>VLOOKUP(A2029,Municipios!$B$2:$B$223,1,FALSE)</f>
        <v>Palencia</v>
      </c>
    </row>
    <row r="2030" spans="1:5" x14ac:dyDescent="0.2">
      <c r="A2030" t="s">
        <v>491</v>
      </c>
      <c r="B2030" t="s">
        <v>489</v>
      </c>
      <c r="C2030" s="19" t="str">
        <f t="shared" si="31"/>
        <v>Pamplona/Iruña-hasta-Málaga</v>
      </c>
      <c r="D2030">
        <v>974</v>
      </c>
      <c r="E2030" t="str">
        <f>VLOOKUP(A2030,Municipios!$B$2:$B$223,1,FALSE)</f>
        <v>Pamplona/Iruña</v>
      </c>
    </row>
    <row r="2031" spans="1:5" x14ac:dyDescent="0.2">
      <c r="A2031" t="s">
        <v>495</v>
      </c>
      <c r="B2031" t="s">
        <v>489</v>
      </c>
      <c r="C2031" s="19" t="str">
        <f t="shared" si="31"/>
        <v>Pontevedra-hasta-Málaga</v>
      </c>
      <c r="D2031">
        <v>1119</v>
      </c>
      <c r="E2031" t="str">
        <f>VLOOKUP(A2031,Municipios!$B$2:$B$223,1,FALSE)</f>
        <v>Pontevedra</v>
      </c>
    </row>
    <row r="2032" spans="1:5" x14ac:dyDescent="0.2">
      <c r="A2032" t="s">
        <v>496</v>
      </c>
      <c r="B2032" t="s">
        <v>489</v>
      </c>
      <c r="C2032" s="19" t="str">
        <f t="shared" si="31"/>
        <v>Salamanca-hasta-Málaga</v>
      </c>
      <c r="D2032">
        <v>673</v>
      </c>
      <c r="E2032" t="str">
        <f>VLOOKUP(A2032,Municipios!$B$2:$B$223,1,FALSE)</f>
        <v>Salamanca</v>
      </c>
    </row>
    <row r="2033" spans="1:5" x14ac:dyDescent="0.2">
      <c r="A2033" t="s">
        <v>1799</v>
      </c>
      <c r="B2033" t="s">
        <v>489</v>
      </c>
      <c r="C2033" s="19" t="str">
        <f t="shared" si="31"/>
        <v>Donostia-San Sebastián-hasta-Málaga</v>
      </c>
      <c r="D2033">
        <v>1018</v>
      </c>
      <c r="E2033" t="str">
        <f>VLOOKUP(A2033,Municipios!$B$2:$B$223,1,FALSE)</f>
        <v>Donostia-San Sebastián</v>
      </c>
    </row>
    <row r="2034" spans="1:5" x14ac:dyDescent="0.2">
      <c r="A2034" t="s">
        <v>498</v>
      </c>
      <c r="B2034" t="s">
        <v>489</v>
      </c>
      <c r="C2034" s="19" t="str">
        <f t="shared" si="31"/>
        <v>Santander-hasta-Málaga</v>
      </c>
      <c r="D2034">
        <v>955</v>
      </c>
      <c r="E2034" t="str">
        <f>VLOOKUP(A2034,Municipios!$B$2:$B$223,1,FALSE)</f>
        <v>Santander</v>
      </c>
    </row>
    <row r="2035" spans="1:5" x14ac:dyDescent="0.2">
      <c r="A2035" t="s">
        <v>530</v>
      </c>
      <c r="B2035" t="s">
        <v>490</v>
      </c>
      <c r="C2035" s="19" t="str">
        <f t="shared" si="31"/>
        <v>Zamora-hasta-Murcia</v>
      </c>
      <c r="D2035">
        <v>665</v>
      </c>
      <c r="E2035" t="str">
        <f>VLOOKUP(A2035,Municipios!$B$2:$B$223,1,FALSE)</f>
        <v>Zamora</v>
      </c>
    </row>
    <row r="2036" spans="1:5" x14ac:dyDescent="0.2">
      <c r="A2036" t="s">
        <v>498</v>
      </c>
      <c r="B2036" t="s">
        <v>490</v>
      </c>
      <c r="C2036" s="19" t="str">
        <f t="shared" si="31"/>
        <v>Santander-hasta-Murcia</v>
      </c>
      <c r="D2036">
        <v>790</v>
      </c>
      <c r="E2036" t="str">
        <f>VLOOKUP(A2036,Municipios!$B$2:$B$223,1,FALSE)</f>
        <v>Santander</v>
      </c>
    </row>
    <row r="2037" spans="1:5" x14ac:dyDescent="0.2">
      <c r="A2037" t="s">
        <v>1740</v>
      </c>
      <c r="B2037" t="s">
        <v>490</v>
      </c>
      <c r="C2037" s="19" t="str">
        <f t="shared" si="31"/>
        <v>Vitoria-Gasteiz-hasta-Murcia</v>
      </c>
      <c r="D2037">
        <v>736</v>
      </c>
      <c r="E2037" t="str">
        <f>VLOOKUP(A2037,Municipios!$B$2:$B$223,1,FALSE)</f>
        <v>Vitoria-Gasteiz</v>
      </c>
    </row>
    <row r="2038" spans="1:5" x14ac:dyDescent="0.2">
      <c r="A2038" t="s">
        <v>528</v>
      </c>
      <c r="B2038" t="s">
        <v>490</v>
      </c>
      <c r="C2038" s="19" t="str">
        <f t="shared" si="31"/>
        <v>Valladolid-hasta-Murcia</v>
      </c>
      <c r="D2038">
        <v>617</v>
      </c>
      <c r="E2038" t="str">
        <f>VLOOKUP(A2038,Municipios!$B$2:$B$223,1,FALSE)</f>
        <v>Valladolid</v>
      </c>
    </row>
    <row r="2039" spans="1:5" x14ac:dyDescent="0.2">
      <c r="A2039" t="s">
        <v>527</v>
      </c>
      <c r="B2039" t="s">
        <v>490</v>
      </c>
      <c r="C2039" s="19" t="str">
        <f t="shared" si="31"/>
        <v>Valencia-hasta-Murcia</v>
      </c>
      <c r="D2039">
        <v>259</v>
      </c>
      <c r="E2039" t="str">
        <f>VLOOKUP(A2039,Municipios!$B$2:$B$223,1,FALSE)</f>
        <v>Valencia</v>
      </c>
    </row>
    <row r="2040" spans="1:5" x14ac:dyDescent="0.2">
      <c r="A2040" t="s">
        <v>488</v>
      </c>
      <c r="B2040" t="s">
        <v>490</v>
      </c>
      <c r="C2040" s="19" t="str">
        <f t="shared" si="31"/>
        <v>Toledo-hasta-Murcia</v>
      </c>
      <c r="D2040">
        <v>432</v>
      </c>
      <c r="E2040" t="str">
        <f>VLOOKUP(A2040,Municipios!$B$2:$B$223,1,FALSE)</f>
        <v>Toledo</v>
      </c>
    </row>
    <row r="2041" spans="1:5" x14ac:dyDescent="0.2">
      <c r="A2041" t="s">
        <v>504</v>
      </c>
      <c r="B2041" t="s">
        <v>490</v>
      </c>
      <c r="C2041" s="19" t="str">
        <f t="shared" si="31"/>
        <v>Teruel-hasta-Murcia</v>
      </c>
      <c r="D2041">
        <v>384</v>
      </c>
      <c r="E2041" t="str">
        <f>VLOOKUP(A2041,Municipios!$B$2:$B$223,1,FALSE)</f>
        <v>Teruel</v>
      </c>
    </row>
    <row r="2042" spans="1:5" x14ac:dyDescent="0.2">
      <c r="A2042" t="s">
        <v>503</v>
      </c>
      <c r="B2042" t="s">
        <v>490</v>
      </c>
      <c r="C2042" s="19" t="str">
        <f t="shared" si="31"/>
        <v>Tarragona-hasta-Murcia</v>
      </c>
      <c r="D2042">
        <v>517</v>
      </c>
      <c r="E2042" t="str">
        <f>VLOOKUP(A2042,Municipios!$B$2:$B$223,1,FALSE)</f>
        <v>Tarragona</v>
      </c>
    </row>
    <row r="2043" spans="1:5" x14ac:dyDescent="0.2">
      <c r="A2043" t="s">
        <v>502</v>
      </c>
      <c r="B2043" t="s">
        <v>490</v>
      </c>
      <c r="C2043" s="19" t="str">
        <f t="shared" si="31"/>
        <v>Soria-hasta-Murcia</v>
      </c>
      <c r="D2043">
        <v>554</v>
      </c>
      <c r="E2043" t="str">
        <f>VLOOKUP(A2043,Municipios!$B$2:$B$223,1,FALSE)</f>
        <v>Soria</v>
      </c>
    </row>
    <row r="2044" spans="1:5" x14ac:dyDescent="0.2">
      <c r="A2044" t="s">
        <v>531</v>
      </c>
      <c r="B2044" t="s">
        <v>490</v>
      </c>
      <c r="C2044" s="19" t="str">
        <f t="shared" si="31"/>
        <v>Zaragoza-hasta-Murcia</v>
      </c>
      <c r="D2044">
        <v>548</v>
      </c>
      <c r="E2044" t="str">
        <f>VLOOKUP(A2044,Municipios!$B$2:$B$223,1,FALSE)</f>
        <v>Zaragoza</v>
      </c>
    </row>
    <row r="2045" spans="1:5" x14ac:dyDescent="0.2">
      <c r="A2045" t="s">
        <v>491</v>
      </c>
      <c r="B2045" t="s">
        <v>490</v>
      </c>
      <c r="C2045" s="19" t="str">
        <f t="shared" si="31"/>
        <v>Pamplona/Iruña-hasta-Murcia</v>
      </c>
      <c r="D2045">
        <v>723</v>
      </c>
      <c r="E2045" t="str">
        <f>VLOOKUP(A2045,Municipios!$B$2:$B$223,1,FALSE)</f>
        <v>Pamplona/Iruña</v>
      </c>
    </row>
    <row r="2046" spans="1:5" x14ac:dyDescent="0.2">
      <c r="A2046" t="s">
        <v>492</v>
      </c>
      <c r="B2046" t="s">
        <v>490</v>
      </c>
      <c r="C2046" s="19" t="str">
        <f t="shared" si="31"/>
        <v>Ourense-hasta-Murcia</v>
      </c>
      <c r="D2046">
        <v>897</v>
      </c>
      <c r="E2046" t="str">
        <f>VLOOKUP(A2046,Municipios!$B$2:$B$223,1,FALSE)</f>
        <v>Ourense</v>
      </c>
    </row>
    <row r="2047" spans="1:5" x14ac:dyDescent="0.2">
      <c r="A2047" t="s">
        <v>501</v>
      </c>
      <c r="B2047" t="s">
        <v>490</v>
      </c>
      <c r="C2047" s="19" t="str">
        <f t="shared" ref="C2047:C2110" si="32">CONCATENATE(A2047,"-hasta-",B2047)</f>
        <v>Sevilla-hasta-Murcia</v>
      </c>
      <c r="D2047">
        <v>591</v>
      </c>
      <c r="E2047" t="str">
        <f>VLOOKUP(A2047,Municipios!$B$2:$B$223,1,FALSE)</f>
        <v>Sevilla</v>
      </c>
    </row>
    <row r="2048" spans="1:5" x14ac:dyDescent="0.2">
      <c r="A2048" t="s">
        <v>494</v>
      </c>
      <c r="B2048" t="s">
        <v>490</v>
      </c>
      <c r="C2048" s="19" t="str">
        <f t="shared" si="32"/>
        <v>Palencia-hasta-Murcia</v>
      </c>
      <c r="D2048">
        <v>665</v>
      </c>
      <c r="E2048" t="str">
        <f>VLOOKUP(A2048,Municipios!$B$2:$B$223,1,FALSE)</f>
        <v>Palencia</v>
      </c>
    </row>
    <row r="2049" spans="1:5" x14ac:dyDescent="0.2">
      <c r="A2049" t="s">
        <v>499</v>
      </c>
      <c r="B2049" t="s">
        <v>490</v>
      </c>
      <c r="C2049" s="19" t="str">
        <f t="shared" si="32"/>
        <v>Segovia-hasta-Murcia</v>
      </c>
      <c r="D2049">
        <v>506</v>
      </c>
      <c r="E2049" t="str">
        <f>VLOOKUP(A2049,Municipios!$B$2:$B$223,1,FALSE)</f>
        <v>Segovia</v>
      </c>
    </row>
    <row r="2050" spans="1:5" x14ac:dyDescent="0.2">
      <c r="A2050" t="s">
        <v>495</v>
      </c>
      <c r="B2050" t="s">
        <v>490</v>
      </c>
      <c r="C2050" s="19" t="str">
        <f t="shared" si="32"/>
        <v>Pontevedra-hasta-Murcia</v>
      </c>
      <c r="D2050">
        <v>1002</v>
      </c>
      <c r="E2050" t="str">
        <f>VLOOKUP(A2050,Municipios!$B$2:$B$223,1,FALSE)</f>
        <v>Pontevedra</v>
      </c>
    </row>
    <row r="2051" spans="1:5" x14ac:dyDescent="0.2">
      <c r="A2051" t="s">
        <v>496</v>
      </c>
      <c r="B2051" t="s">
        <v>490</v>
      </c>
      <c r="C2051" s="19" t="str">
        <f t="shared" si="32"/>
        <v>Salamanca-hasta-Murcia</v>
      </c>
      <c r="D2051">
        <v>619</v>
      </c>
      <c r="E2051" t="str">
        <f>VLOOKUP(A2051,Municipios!$B$2:$B$223,1,FALSE)</f>
        <v>Salamanca</v>
      </c>
    </row>
    <row r="2052" spans="1:5" x14ac:dyDescent="0.2">
      <c r="A2052" t="s">
        <v>1799</v>
      </c>
      <c r="B2052" t="s">
        <v>490</v>
      </c>
      <c r="C2052" s="19" t="str">
        <f t="shared" si="32"/>
        <v>Donostia-San Sebastián-hasta-Murcia</v>
      </c>
      <c r="D2052">
        <v>813</v>
      </c>
      <c r="E2052" t="str">
        <f>VLOOKUP(A2052,Municipios!$B$2:$B$223,1,FALSE)</f>
        <v>Donostia-San Sebastián</v>
      </c>
    </row>
    <row r="2053" spans="1:5" x14ac:dyDescent="0.2">
      <c r="A2053" t="s">
        <v>493</v>
      </c>
      <c r="B2053" t="s">
        <v>490</v>
      </c>
      <c r="C2053" s="19" t="str">
        <f t="shared" si="32"/>
        <v>Oviedo-hasta-Murcia</v>
      </c>
      <c r="D2053">
        <v>849</v>
      </c>
      <c r="E2053" t="str">
        <f>VLOOKUP(A2053,Municipios!$B$2:$B$223,1,FALSE)</f>
        <v>Oviedo</v>
      </c>
    </row>
    <row r="2054" spans="1:5" x14ac:dyDescent="0.2">
      <c r="A2054" t="s">
        <v>530</v>
      </c>
      <c r="B2054" t="s">
        <v>492</v>
      </c>
      <c r="C2054" s="19" t="str">
        <f t="shared" si="32"/>
        <v>Zamora-hasta-Ourense</v>
      </c>
      <c r="D2054">
        <v>296</v>
      </c>
      <c r="E2054" t="str">
        <f>VLOOKUP(A2054,Municipios!$B$2:$B$223,1,FALSE)</f>
        <v>Zamora</v>
      </c>
    </row>
    <row r="2055" spans="1:5" x14ac:dyDescent="0.2">
      <c r="A2055" t="s">
        <v>1740</v>
      </c>
      <c r="B2055" t="s">
        <v>492</v>
      </c>
      <c r="C2055" s="19" t="str">
        <f t="shared" si="32"/>
        <v>Vitoria-Gasteiz-hasta-Ourense</v>
      </c>
      <c r="D2055">
        <v>445</v>
      </c>
      <c r="E2055" t="str">
        <f>VLOOKUP(A2055,Municipios!$B$2:$B$223,1,FALSE)</f>
        <v>Vitoria-Gasteiz</v>
      </c>
    </row>
    <row r="2056" spans="1:5" x14ac:dyDescent="0.2">
      <c r="A2056" t="s">
        <v>531</v>
      </c>
      <c r="B2056" t="s">
        <v>492</v>
      </c>
      <c r="C2056" s="19" t="str">
        <f t="shared" si="32"/>
        <v>Zaragoza-hasta-Ourense</v>
      </c>
      <c r="D2056">
        <v>649</v>
      </c>
      <c r="E2056" t="str">
        <f>VLOOKUP(A2056,Municipios!$B$2:$B$223,1,FALSE)</f>
        <v>Zaragoza</v>
      </c>
    </row>
    <row r="2057" spans="1:5" x14ac:dyDescent="0.2">
      <c r="A2057" t="s">
        <v>527</v>
      </c>
      <c r="B2057" t="s">
        <v>492</v>
      </c>
      <c r="C2057" s="19" t="str">
        <f t="shared" si="32"/>
        <v>Valencia-hasta-Ourense</v>
      </c>
      <c r="D2057">
        <v>856</v>
      </c>
      <c r="E2057" t="str">
        <f>VLOOKUP(A2057,Municipios!$B$2:$B$223,1,FALSE)</f>
        <v>Valencia</v>
      </c>
    </row>
    <row r="2058" spans="1:5" x14ac:dyDescent="0.2">
      <c r="A2058" t="s">
        <v>488</v>
      </c>
      <c r="B2058" t="s">
        <v>492</v>
      </c>
      <c r="C2058" s="19" t="str">
        <f t="shared" si="32"/>
        <v>Toledo-hasta-Ourense</v>
      </c>
      <c r="D2058">
        <v>566</v>
      </c>
      <c r="E2058" t="str">
        <f>VLOOKUP(A2058,Municipios!$B$2:$B$223,1,FALSE)</f>
        <v>Toledo</v>
      </c>
    </row>
    <row r="2059" spans="1:5" x14ac:dyDescent="0.2">
      <c r="A2059" t="s">
        <v>504</v>
      </c>
      <c r="B2059" t="s">
        <v>492</v>
      </c>
      <c r="C2059" s="19" t="str">
        <f t="shared" si="32"/>
        <v>Teruel-hasta-Ourense</v>
      </c>
      <c r="D2059">
        <v>831</v>
      </c>
      <c r="E2059" t="str">
        <f>VLOOKUP(A2059,Municipios!$B$2:$B$223,1,FALSE)</f>
        <v>Teruel</v>
      </c>
    </row>
    <row r="2060" spans="1:5" x14ac:dyDescent="0.2">
      <c r="A2060" t="s">
        <v>499</v>
      </c>
      <c r="B2060" t="s">
        <v>492</v>
      </c>
      <c r="C2060" s="19" t="str">
        <f t="shared" si="32"/>
        <v>Segovia-hasta-Ourense</v>
      </c>
      <c r="D2060">
        <v>447</v>
      </c>
      <c r="E2060" t="str">
        <f>VLOOKUP(A2060,Municipios!$B$2:$B$223,1,FALSE)</f>
        <v>Segovia</v>
      </c>
    </row>
    <row r="2061" spans="1:5" x14ac:dyDescent="0.2">
      <c r="A2061" t="s">
        <v>502</v>
      </c>
      <c r="B2061" t="s">
        <v>492</v>
      </c>
      <c r="C2061" s="19" t="str">
        <f t="shared" si="32"/>
        <v>Soria-hasta-Ourense</v>
      </c>
      <c r="D2061">
        <v>553</v>
      </c>
      <c r="E2061" t="str">
        <f>VLOOKUP(A2061,Municipios!$B$2:$B$223,1,FALSE)</f>
        <v>Soria</v>
      </c>
    </row>
    <row r="2062" spans="1:5" x14ac:dyDescent="0.2">
      <c r="A2062" t="s">
        <v>498</v>
      </c>
      <c r="B2062" t="s">
        <v>492</v>
      </c>
      <c r="C2062" s="19" t="str">
        <f t="shared" si="32"/>
        <v>Santander-hasta-Ourense</v>
      </c>
      <c r="D2062">
        <v>604</v>
      </c>
      <c r="E2062" t="str">
        <f>VLOOKUP(A2062,Municipios!$B$2:$B$223,1,FALSE)</f>
        <v>Santander</v>
      </c>
    </row>
    <row r="2063" spans="1:5" x14ac:dyDescent="0.2">
      <c r="A2063" t="s">
        <v>1799</v>
      </c>
      <c r="B2063" t="s">
        <v>492</v>
      </c>
      <c r="C2063" s="19" t="str">
        <f t="shared" si="32"/>
        <v>Donostia-San Sebastián-hasta-Ourense</v>
      </c>
      <c r="D2063">
        <v>562</v>
      </c>
      <c r="E2063" t="str">
        <f>VLOOKUP(A2063,Municipios!$B$2:$B$223,1,FALSE)</f>
        <v>Donostia-San Sebastián</v>
      </c>
    </row>
    <row r="2064" spans="1:5" x14ac:dyDescent="0.2">
      <c r="A2064" t="s">
        <v>496</v>
      </c>
      <c r="B2064" t="s">
        <v>492</v>
      </c>
      <c r="C2064" s="19" t="str">
        <f t="shared" si="32"/>
        <v>Salamanca-hasta-Ourense</v>
      </c>
      <c r="D2064">
        <v>361</v>
      </c>
      <c r="E2064" t="str">
        <f>VLOOKUP(A2064,Municipios!$B$2:$B$223,1,FALSE)</f>
        <v>Salamanca</v>
      </c>
    </row>
    <row r="2065" spans="1:5" x14ac:dyDescent="0.2">
      <c r="A2065" t="s">
        <v>491</v>
      </c>
      <c r="B2065" t="s">
        <v>492</v>
      </c>
      <c r="C2065" s="19" t="str">
        <f t="shared" si="32"/>
        <v>Pamplona/Iruña-hasta-Ourense</v>
      </c>
      <c r="D2065">
        <v>535</v>
      </c>
      <c r="E2065" t="str">
        <f>VLOOKUP(A2065,Municipios!$B$2:$B$223,1,FALSE)</f>
        <v>Pamplona/Iruña</v>
      </c>
    </row>
    <row r="2066" spans="1:5" x14ac:dyDescent="0.2">
      <c r="A2066" t="s">
        <v>494</v>
      </c>
      <c r="B2066" t="s">
        <v>492</v>
      </c>
      <c r="C2066" s="19" t="str">
        <f t="shared" si="32"/>
        <v>Palencia-hasta-Ourense</v>
      </c>
      <c r="D2066">
        <v>333</v>
      </c>
      <c r="E2066" t="str">
        <f>VLOOKUP(A2066,Municipios!$B$2:$B$223,1,FALSE)</f>
        <v>Palencia</v>
      </c>
    </row>
    <row r="2067" spans="1:5" x14ac:dyDescent="0.2">
      <c r="A2067" t="s">
        <v>493</v>
      </c>
      <c r="B2067" t="s">
        <v>492</v>
      </c>
      <c r="C2067" s="19" t="str">
        <f t="shared" si="32"/>
        <v>Oviedo-hasta-Ourense</v>
      </c>
      <c r="D2067">
        <v>379</v>
      </c>
      <c r="E2067" t="str">
        <f>VLOOKUP(A2067,Municipios!$B$2:$B$223,1,FALSE)</f>
        <v>Oviedo</v>
      </c>
    </row>
    <row r="2068" spans="1:5" x14ac:dyDescent="0.2">
      <c r="A2068" t="s">
        <v>495</v>
      </c>
      <c r="B2068" t="s">
        <v>492</v>
      </c>
      <c r="C2068" s="19" t="str">
        <f t="shared" si="32"/>
        <v>Pontevedra-hasta-Ourense</v>
      </c>
      <c r="D2068">
        <v>94</v>
      </c>
      <c r="E2068" t="str">
        <f>VLOOKUP(A2068,Municipios!$B$2:$B$223,1,FALSE)</f>
        <v>Pontevedra</v>
      </c>
    </row>
    <row r="2069" spans="1:5" x14ac:dyDescent="0.2">
      <c r="A2069" t="s">
        <v>501</v>
      </c>
      <c r="B2069" t="s">
        <v>492</v>
      </c>
      <c r="C2069" s="19" t="str">
        <f t="shared" si="32"/>
        <v>Sevilla-hasta-Ourense</v>
      </c>
      <c r="D2069">
        <v>831</v>
      </c>
      <c r="E2069" t="str">
        <f>VLOOKUP(A2069,Municipios!$B$2:$B$223,1,FALSE)</f>
        <v>Sevilla</v>
      </c>
    </row>
    <row r="2070" spans="1:5" x14ac:dyDescent="0.2">
      <c r="A2070" t="s">
        <v>528</v>
      </c>
      <c r="B2070" t="s">
        <v>492</v>
      </c>
      <c r="C2070" s="19" t="str">
        <f t="shared" si="32"/>
        <v>Valladolid-hasta-Ourense</v>
      </c>
      <c r="D2070">
        <v>340</v>
      </c>
      <c r="E2070" t="str">
        <f>VLOOKUP(A2070,Municipios!$B$2:$B$223,1,FALSE)</f>
        <v>Valladolid</v>
      </c>
    </row>
    <row r="2071" spans="1:5" x14ac:dyDescent="0.2">
      <c r="A2071" t="s">
        <v>503</v>
      </c>
      <c r="B2071" t="s">
        <v>492</v>
      </c>
      <c r="C2071" s="19" t="str">
        <f t="shared" si="32"/>
        <v>Tarragona-hasta-Ourense</v>
      </c>
      <c r="D2071">
        <v>915</v>
      </c>
      <c r="E2071" t="str">
        <f>VLOOKUP(A2071,Municipios!$B$2:$B$223,1,FALSE)</f>
        <v>Tarragona</v>
      </c>
    </row>
    <row r="2072" spans="1:5" x14ac:dyDescent="0.2">
      <c r="A2072" t="s">
        <v>1744</v>
      </c>
      <c r="B2072" t="s">
        <v>1743</v>
      </c>
      <c r="C2072" s="19" t="str">
        <f t="shared" si="32"/>
        <v>Ávila-hasta-Almería</v>
      </c>
      <c r="D2072">
        <v>741</v>
      </c>
      <c r="E2072" t="str">
        <f>VLOOKUP(A2072,Municipios!$B$2:$B$223,1,FALSE)</f>
        <v>Ávila</v>
      </c>
    </row>
    <row r="2073" spans="1:5" x14ac:dyDescent="0.2">
      <c r="A2073" t="s">
        <v>502</v>
      </c>
      <c r="B2073" t="s">
        <v>1743</v>
      </c>
      <c r="C2073" s="19" t="str">
        <f t="shared" si="32"/>
        <v>Soria-hasta-Almería</v>
      </c>
      <c r="D2073">
        <v>760</v>
      </c>
      <c r="E2073" t="str">
        <f>VLOOKUP(A2073,Municipios!$B$2:$B$223,1,FALSE)</f>
        <v>Soria</v>
      </c>
    </row>
    <row r="2074" spans="1:5" x14ac:dyDescent="0.2">
      <c r="A2074" t="s">
        <v>501</v>
      </c>
      <c r="B2074" t="s">
        <v>1743</v>
      </c>
      <c r="C2074" s="19" t="str">
        <f t="shared" si="32"/>
        <v>Sevilla-hasta-Almería</v>
      </c>
      <c r="D2074">
        <v>410</v>
      </c>
      <c r="E2074" t="str">
        <f>VLOOKUP(A2074,Municipios!$B$2:$B$223,1,FALSE)</f>
        <v>Sevilla</v>
      </c>
    </row>
    <row r="2075" spans="1:5" x14ac:dyDescent="0.2">
      <c r="A2075" t="s">
        <v>499</v>
      </c>
      <c r="B2075" t="s">
        <v>1743</v>
      </c>
      <c r="C2075" s="19" t="str">
        <f t="shared" si="32"/>
        <v>Segovia-hasta-Almería</v>
      </c>
      <c r="D2075">
        <v>721</v>
      </c>
      <c r="E2075" t="str">
        <f>VLOOKUP(A2075,Municipios!$B$2:$B$223,1,FALSE)</f>
        <v>Segovia</v>
      </c>
    </row>
    <row r="2076" spans="1:5" x14ac:dyDescent="0.2">
      <c r="A2076" t="s">
        <v>498</v>
      </c>
      <c r="B2076" t="s">
        <v>1743</v>
      </c>
      <c r="C2076" s="19" t="str">
        <f t="shared" si="32"/>
        <v>Santander-hasta-Almería</v>
      </c>
      <c r="D2076">
        <v>1005</v>
      </c>
      <c r="E2076" t="str">
        <f>VLOOKUP(A2076,Municipios!$B$2:$B$223,1,FALSE)</f>
        <v>Santander</v>
      </c>
    </row>
    <row r="2077" spans="1:5" x14ac:dyDescent="0.2">
      <c r="A2077" t="s">
        <v>1799</v>
      </c>
      <c r="B2077" t="s">
        <v>1743</v>
      </c>
      <c r="C2077" s="19" t="str">
        <f t="shared" si="32"/>
        <v>Donostia-San Sebastián-hasta-Almería</v>
      </c>
      <c r="D2077">
        <v>1055</v>
      </c>
      <c r="E2077" t="str">
        <f>VLOOKUP(A2077,Municipios!$B$2:$B$223,1,FALSE)</f>
        <v>Donostia-San Sebastián</v>
      </c>
    </row>
    <row r="2078" spans="1:5" x14ac:dyDescent="0.2">
      <c r="A2078" t="s">
        <v>503</v>
      </c>
      <c r="B2078" t="s">
        <v>1743</v>
      </c>
      <c r="C2078" s="19" t="str">
        <f t="shared" si="32"/>
        <v>Tarragona-hasta-Almería</v>
      </c>
      <c r="D2078">
        <v>728</v>
      </c>
      <c r="E2078" t="str">
        <f>VLOOKUP(A2078,Municipios!$B$2:$B$223,1,FALSE)</f>
        <v>Tarragona</v>
      </c>
    </row>
    <row r="2079" spans="1:5" x14ac:dyDescent="0.2">
      <c r="A2079" t="s">
        <v>495</v>
      </c>
      <c r="B2079" t="s">
        <v>1743</v>
      </c>
      <c r="C2079" s="19" t="str">
        <f t="shared" si="32"/>
        <v>Pontevedra-hasta-Almería</v>
      </c>
      <c r="D2079">
        <v>1214</v>
      </c>
      <c r="E2079" t="str">
        <f>VLOOKUP(A2079,Municipios!$B$2:$B$223,1,FALSE)</f>
        <v>Pontevedra</v>
      </c>
    </row>
    <row r="2080" spans="1:5" x14ac:dyDescent="0.2">
      <c r="A2080" t="s">
        <v>530</v>
      </c>
      <c r="B2080" t="s">
        <v>1743</v>
      </c>
      <c r="C2080" s="19" t="str">
        <f t="shared" si="32"/>
        <v>Zamora-hasta-Almería</v>
      </c>
      <c r="D2080">
        <v>880</v>
      </c>
      <c r="E2080" t="str">
        <f>VLOOKUP(A2080,Municipios!$B$2:$B$223,1,FALSE)</f>
        <v>Zamora</v>
      </c>
    </row>
    <row r="2081" spans="1:5" x14ac:dyDescent="0.2">
      <c r="A2081" t="s">
        <v>496</v>
      </c>
      <c r="B2081" t="s">
        <v>1743</v>
      </c>
      <c r="C2081" s="19" t="str">
        <f t="shared" si="32"/>
        <v>Salamanca-hasta-Almería</v>
      </c>
      <c r="D2081">
        <v>835</v>
      </c>
      <c r="E2081" t="str">
        <f>VLOOKUP(A2081,Municipios!$B$2:$B$223,1,FALSE)</f>
        <v>Salamanca</v>
      </c>
    </row>
    <row r="2082" spans="1:5" x14ac:dyDescent="0.2">
      <c r="A2082" t="s">
        <v>504</v>
      </c>
      <c r="B2082" t="s">
        <v>1743</v>
      </c>
      <c r="C2082" s="19" t="str">
        <f t="shared" si="32"/>
        <v>Teruel-hasta-Almería</v>
      </c>
      <c r="D2082">
        <v>608</v>
      </c>
      <c r="E2082" t="str">
        <f>VLOOKUP(A2082,Municipios!$B$2:$B$223,1,FALSE)</f>
        <v>Teruel</v>
      </c>
    </row>
    <row r="2083" spans="1:5" x14ac:dyDescent="0.2">
      <c r="A2083" t="s">
        <v>488</v>
      </c>
      <c r="B2083" t="s">
        <v>1743</v>
      </c>
      <c r="C2083" s="19" t="str">
        <f t="shared" si="32"/>
        <v>Toledo-hasta-Almería</v>
      </c>
      <c r="D2083">
        <v>643</v>
      </c>
      <c r="E2083" t="str">
        <f>VLOOKUP(A2083,Municipios!$B$2:$B$223,1,FALSE)</f>
        <v>Toledo</v>
      </c>
    </row>
    <row r="2084" spans="1:5" x14ac:dyDescent="0.2">
      <c r="A2084" t="s">
        <v>527</v>
      </c>
      <c r="B2084" t="s">
        <v>1743</v>
      </c>
      <c r="C2084" s="19" t="str">
        <f t="shared" si="32"/>
        <v>Valencia-hasta-Almería</v>
      </c>
      <c r="D2084">
        <v>476</v>
      </c>
      <c r="E2084" t="str">
        <f>VLOOKUP(A2084,Municipios!$B$2:$B$223,1,FALSE)</f>
        <v>Valencia</v>
      </c>
    </row>
    <row r="2085" spans="1:5" x14ac:dyDescent="0.2">
      <c r="A2085" t="s">
        <v>1740</v>
      </c>
      <c r="B2085" t="s">
        <v>1743</v>
      </c>
      <c r="C2085" s="19" t="str">
        <f t="shared" si="32"/>
        <v>Vitoria-Gasteiz-hasta-Almería</v>
      </c>
      <c r="D2085">
        <v>955</v>
      </c>
      <c r="E2085" t="str">
        <f>VLOOKUP(A2085,Municipios!$B$2:$B$223,1,FALSE)</f>
        <v>Vitoria-Gasteiz</v>
      </c>
    </row>
    <row r="2086" spans="1:5" x14ac:dyDescent="0.2">
      <c r="A2086" t="s">
        <v>493</v>
      </c>
      <c r="B2086" t="s">
        <v>1743</v>
      </c>
      <c r="C2086" s="19" t="str">
        <f t="shared" si="32"/>
        <v>Oviedo-hasta-Almería</v>
      </c>
      <c r="D2086">
        <v>1064</v>
      </c>
      <c r="E2086" t="str">
        <f>VLOOKUP(A2086,Municipios!$B$2:$B$223,1,FALSE)</f>
        <v>Oviedo</v>
      </c>
    </row>
    <row r="2087" spans="1:5" x14ac:dyDescent="0.2">
      <c r="A2087" t="s">
        <v>531</v>
      </c>
      <c r="B2087" t="s">
        <v>1743</v>
      </c>
      <c r="C2087" s="19" t="str">
        <f t="shared" si="32"/>
        <v>Zaragoza-hasta-Almería</v>
      </c>
      <c r="D2087">
        <v>805</v>
      </c>
      <c r="E2087" t="str">
        <f>VLOOKUP(A2087,Municipios!$B$2:$B$223,1,FALSE)</f>
        <v>Zaragoza</v>
      </c>
    </row>
    <row r="2088" spans="1:5" x14ac:dyDescent="0.2">
      <c r="A2088" t="s">
        <v>1745</v>
      </c>
      <c r="B2088" t="s">
        <v>1743</v>
      </c>
      <c r="C2088" s="19" t="str">
        <f t="shared" si="32"/>
        <v>Badajoz-hasta-Almería</v>
      </c>
      <c r="D2088">
        <v>671</v>
      </c>
      <c r="E2088" t="str">
        <f>VLOOKUP(A2088,Municipios!$B$2:$B$223,1,FALSE)</f>
        <v>Badajoz</v>
      </c>
    </row>
    <row r="2089" spans="1:5" x14ac:dyDescent="0.2">
      <c r="A2089" t="s">
        <v>1882</v>
      </c>
      <c r="B2089" t="s">
        <v>1743</v>
      </c>
      <c r="C2089" s="19" t="str">
        <f t="shared" si="32"/>
        <v>Barcelona-hasta-Almería</v>
      </c>
      <c r="D2089">
        <v>826</v>
      </c>
      <c r="E2089" t="str">
        <f>VLOOKUP(A2089,Municipios!$B$2:$B$223,1,FALSE)</f>
        <v>Barcelona</v>
      </c>
    </row>
    <row r="2090" spans="1:5" x14ac:dyDescent="0.2">
      <c r="A2090" t="s">
        <v>529</v>
      </c>
      <c r="B2090" t="s">
        <v>1743</v>
      </c>
      <c r="C2090" s="19" t="str">
        <f t="shared" si="32"/>
        <v>Bilbao-hasta-Almería</v>
      </c>
      <c r="D2090">
        <v>974</v>
      </c>
      <c r="E2090" t="str">
        <f>VLOOKUP(A2090,Municipios!$B$2:$B$223,1,FALSE)</f>
        <v>Bilbao</v>
      </c>
    </row>
    <row r="2091" spans="1:5" x14ac:dyDescent="0.2">
      <c r="A2091" t="s">
        <v>209</v>
      </c>
      <c r="B2091" t="s">
        <v>1743</v>
      </c>
      <c r="C2091" s="19" t="str">
        <f t="shared" si="32"/>
        <v>Burgos-hasta-Almería</v>
      </c>
      <c r="D2091">
        <v>830</v>
      </c>
      <c r="E2091" t="str">
        <f>VLOOKUP(A2091,Municipios!$B$2:$B$223,1,FALSE)</f>
        <v>Burgos</v>
      </c>
    </row>
    <row r="2092" spans="1:5" x14ac:dyDescent="0.2">
      <c r="A2092" t="s">
        <v>1927</v>
      </c>
      <c r="B2092" t="s">
        <v>1743</v>
      </c>
      <c r="C2092" s="19" t="str">
        <f t="shared" si="32"/>
        <v>Cáceres-hasta-Almería</v>
      </c>
      <c r="D2092">
        <v>671</v>
      </c>
      <c r="E2092" t="str">
        <f>VLOOKUP(A2092,Municipios!$B$2:$B$223,1,FALSE)</f>
        <v>Cáceres</v>
      </c>
    </row>
    <row r="2093" spans="1:5" x14ac:dyDescent="0.2">
      <c r="A2093" t="s">
        <v>528</v>
      </c>
      <c r="B2093" t="s">
        <v>1743</v>
      </c>
      <c r="C2093" s="19" t="str">
        <f t="shared" si="32"/>
        <v>Valladolid-hasta-Almería</v>
      </c>
      <c r="D2093">
        <v>829</v>
      </c>
      <c r="E2093" t="str">
        <f>VLOOKUP(A2093,Municipios!$B$2:$B$223,1,FALSE)</f>
        <v>Valladolid</v>
      </c>
    </row>
    <row r="2094" spans="1:5" x14ac:dyDescent="0.2">
      <c r="A2094" t="s">
        <v>630</v>
      </c>
      <c r="B2094" t="s">
        <v>1743</v>
      </c>
      <c r="C2094" s="19" t="str">
        <f t="shared" si="32"/>
        <v>Granada-hasta-Almería</v>
      </c>
      <c r="D2094">
        <v>185</v>
      </c>
      <c r="E2094" t="str">
        <f>VLOOKUP(A2094,Municipios!$B$2:$B$223,1,FALSE)</f>
        <v>Granada</v>
      </c>
    </row>
    <row r="2095" spans="1:5" x14ac:dyDescent="0.2">
      <c r="A2095" t="s">
        <v>1493</v>
      </c>
      <c r="B2095" t="s">
        <v>1743</v>
      </c>
      <c r="C2095" s="19" t="str">
        <f t="shared" si="32"/>
        <v>Cádiz-hasta-Almería</v>
      </c>
      <c r="D2095">
        <v>475</v>
      </c>
      <c r="E2095" t="str">
        <f>VLOOKUP(A2095,Municipios!$B$2:$B$223,1,FALSE)</f>
        <v>Cádiz</v>
      </c>
    </row>
    <row r="2096" spans="1:5" ht="25.5" x14ac:dyDescent="0.2">
      <c r="A2096" t="s">
        <v>1544</v>
      </c>
      <c r="B2096" t="s">
        <v>1743</v>
      </c>
      <c r="C2096" s="19" t="str">
        <f t="shared" si="32"/>
        <v>Castellón de la Plana/Castelló de la Plana-hasta-Almería</v>
      </c>
      <c r="D2096">
        <v>543</v>
      </c>
      <c r="E2096" t="str">
        <f>VLOOKUP(A2096,Municipios!$B$2:$B$223,1,FALSE)</f>
        <v>Castellón de la Plana/Castelló de la Plana</v>
      </c>
    </row>
    <row r="2097" spans="1:5" x14ac:dyDescent="0.2">
      <c r="A2097" t="s">
        <v>25</v>
      </c>
      <c r="B2097" t="s">
        <v>1743</v>
      </c>
      <c r="C2097" s="19" t="str">
        <f t="shared" si="32"/>
        <v>Ciudad Real-hasta-Almería</v>
      </c>
      <c r="D2097">
        <v>494</v>
      </c>
      <c r="E2097" t="str">
        <f>VLOOKUP(A2097,Municipios!$B$2:$B$223,1,FALSE)</f>
        <v>Ciudad Real</v>
      </c>
    </row>
    <row r="2098" spans="1:5" x14ac:dyDescent="0.2">
      <c r="A2098" t="s">
        <v>26</v>
      </c>
      <c r="B2098" t="s">
        <v>1743</v>
      </c>
      <c r="C2098" s="19" t="str">
        <f t="shared" si="32"/>
        <v>Córdoba-hasta-Almería</v>
      </c>
      <c r="D2098">
        <v>374</v>
      </c>
      <c r="E2098" t="str">
        <f>VLOOKUP(A2098,Municipios!$B$2:$B$223,1,FALSE)</f>
        <v>Córdoba</v>
      </c>
    </row>
    <row r="2099" spans="1:5" x14ac:dyDescent="0.2">
      <c r="A2099" t="s">
        <v>97</v>
      </c>
      <c r="B2099" t="s">
        <v>1743</v>
      </c>
      <c r="C2099" s="19" t="str">
        <f t="shared" si="32"/>
        <v>Coruña (A)-hasta-Almería</v>
      </c>
      <c r="D2099">
        <v>1301</v>
      </c>
      <c r="E2099" t="str">
        <f>VLOOKUP(A2099,Municipios!$B$2:$B$223,1,FALSE)</f>
        <v>Coruña (A)</v>
      </c>
    </row>
    <row r="2100" spans="1:5" x14ac:dyDescent="0.2">
      <c r="A2100" t="s">
        <v>491</v>
      </c>
      <c r="B2100" t="s">
        <v>1743</v>
      </c>
      <c r="C2100" s="19" t="str">
        <f t="shared" si="32"/>
        <v>Pamplona/Iruña-hasta-Almería</v>
      </c>
      <c r="D2100">
        <v>980</v>
      </c>
      <c r="E2100" t="str">
        <f>VLOOKUP(A2100,Municipios!$B$2:$B$223,1,FALSE)</f>
        <v>Pamplona/Iruña</v>
      </c>
    </row>
    <row r="2101" spans="1:5" x14ac:dyDescent="0.2">
      <c r="A2101" t="s">
        <v>207</v>
      </c>
      <c r="B2101" t="s">
        <v>1743</v>
      </c>
      <c r="C2101" s="19" t="str">
        <f t="shared" si="32"/>
        <v>Girona-hasta-Almería</v>
      </c>
      <c r="D2101">
        <v>909</v>
      </c>
      <c r="E2101" t="str">
        <f>VLOOKUP(A2101,Municipios!$B$2:$B$223,1,FALSE)</f>
        <v>Girona</v>
      </c>
    </row>
    <row r="2102" spans="1:5" x14ac:dyDescent="0.2">
      <c r="A2102" t="s">
        <v>494</v>
      </c>
      <c r="B2102" t="s">
        <v>1743</v>
      </c>
      <c r="C2102" s="19" t="str">
        <f t="shared" si="32"/>
        <v>Palencia-hasta-Almería</v>
      </c>
      <c r="D2102">
        <v>863</v>
      </c>
      <c r="E2102" t="str">
        <f>VLOOKUP(A2102,Municipios!$B$2:$B$223,1,FALSE)</f>
        <v>Palencia</v>
      </c>
    </row>
    <row r="2103" spans="1:5" x14ac:dyDescent="0.2">
      <c r="A2103" t="s">
        <v>208</v>
      </c>
      <c r="B2103" t="s">
        <v>1743</v>
      </c>
      <c r="C2103" s="19" t="str">
        <f t="shared" si="32"/>
        <v>Guadalajara-hasta-Almería</v>
      </c>
      <c r="D2103">
        <v>651</v>
      </c>
      <c r="E2103" t="str">
        <f>VLOOKUP(A2103,Municipios!$B$2:$B$223,1,FALSE)</f>
        <v>Guadalajara</v>
      </c>
    </row>
    <row r="2104" spans="1:5" x14ac:dyDescent="0.2">
      <c r="A2104" t="s">
        <v>1800</v>
      </c>
      <c r="B2104" t="s">
        <v>1743</v>
      </c>
      <c r="C2104" s="19" t="str">
        <f t="shared" si="32"/>
        <v>Huelva-hasta-Almería</v>
      </c>
      <c r="D2104">
        <v>495</v>
      </c>
      <c r="E2104" t="str">
        <f>VLOOKUP(A2104,Municipios!$B$2:$B$223,1,FALSE)</f>
        <v>Huelva</v>
      </c>
    </row>
    <row r="2105" spans="1:5" x14ac:dyDescent="0.2">
      <c r="A2105" t="s">
        <v>490</v>
      </c>
      <c r="B2105" t="s">
        <v>1743</v>
      </c>
      <c r="C2105" s="19" t="str">
        <f t="shared" si="32"/>
        <v>Murcia-hasta-Almería</v>
      </c>
      <c r="D2105">
        <v>212</v>
      </c>
      <c r="E2105" t="str">
        <f>VLOOKUP(A2105,Municipios!$B$2:$B$223,1,FALSE)</f>
        <v>Murcia</v>
      </c>
    </row>
    <row r="2106" spans="1:5" x14ac:dyDescent="0.2">
      <c r="A2106" t="s">
        <v>98</v>
      </c>
      <c r="B2106" t="s">
        <v>1743</v>
      </c>
      <c r="C2106" s="19" t="str">
        <f t="shared" si="32"/>
        <v>Cuenca-hasta-Almería</v>
      </c>
      <c r="D2106">
        <v>490</v>
      </c>
      <c r="E2106" t="str">
        <f>VLOOKUP(A2106,Municipios!$B$2:$B$223,1,FALSE)</f>
        <v>Cuenca</v>
      </c>
    </row>
    <row r="2107" spans="1:5" x14ac:dyDescent="0.2">
      <c r="A2107" t="s">
        <v>492</v>
      </c>
      <c r="B2107" t="s">
        <v>1743</v>
      </c>
      <c r="C2107" s="19" t="str">
        <f t="shared" si="32"/>
        <v>Ourense-hasta-Almería</v>
      </c>
      <c r="D2107">
        <v>1117</v>
      </c>
      <c r="E2107" t="str">
        <f>VLOOKUP(A2107,Municipios!$B$2:$B$223,1,FALSE)</f>
        <v>Ourense</v>
      </c>
    </row>
    <row r="2108" spans="1:5" x14ac:dyDescent="0.2">
      <c r="A2108" t="s">
        <v>497</v>
      </c>
      <c r="B2108" t="s">
        <v>1743</v>
      </c>
      <c r="C2108" s="19" t="str">
        <f t="shared" si="32"/>
        <v>Huesca-hasta-Almería</v>
      </c>
      <c r="D2108">
        <v>878</v>
      </c>
      <c r="E2108" t="str">
        <f>VLOOKUP(A2108,Municipios!$B$2:$B$223,1,FALSE)</f>
        <v>Huesca</v>
      </c>
    </row>
    <row r="2109" spans="1:5" x14ac:dyDescent="0.2">
      <c r="A2109" t="s">
        <v>489</v>
      </c>
      <c r="B2109" t="s">
        <v>1743</v>
      </c>
      <c r="C2109" s="19" t="str">
        <f t="shared" si="32"/>
        <v>Málaga-hasta-Almería</v>
      </c>
      <c r="D2109">
        <v>204</v>
      </c>
      <c r="E2109" t="str">
        <f>VLOOKUP(A2109,Municipios!$B$2:$B$223,1,FALSE)</f>
        <v>Málaga</v>
      </c>
    </row>
    <row r="2110" spans="1:5" x14ac:dyDescent="0.2">
      <c r="A2110" t="s">
        <v>487</v>
      </c>
      <c r="B2110" t="s">
        <v>1743</v>
      </c>
      <c r="C2110" s="19" t="str">
        <f t="shared" si="32"/>
        <v>Madrid-hasta-Almería</v>
      </c>
      <c r="D2110">
        <v>604</v>
      </c>
      <c r="E2110" t="str">
        <f>VLOOKUP(A2110,Municipios!$B$2:$B$223,1,FALSE)</f>
        <v>Madrid</v>
      </c>
    </row>
    <row r="2111" spans="1:5" x14ac:dyDescent="0.2">
      <c r="A2111" t="s">
        <v>211</v>
      </c>
      <c r="B2111" t="s">
        <v>1743</v>
      </c>
      <c r="C2111" s="19" t="str">
        <f t="shared" ref="C2111:C2174" si="33">CONCATENATE(A2111,"-hasta-",B2111)</f>
        <v>Lleida-hasta-Almería</v>
      </c>
      <c r="D2111">
        <v>919</v>
      </c>
      <c r="E2111" t="str">
        <f>VLOOKUP(A2111,Municipios!$B$2:$B$223,1,FALSE)</f>
        <v>Lleida</v>
      </c>
    </row>
    <row r="2112" spans="1:5" x14ac:dyDescent="0.2">
      <c r="A2112" t="s">
        <v>486</v>
      </c>
      <c r="B2112" t="s">
        <v>1743</v>
      </c>
      <c r="C2112" s="19" t="str">
        <f t="shared" si="33"/>
        <v>Lugo-hasta-Almería</v>
      </c>
      <c r="D2112">
        <v>1106</v>
      </c>
      <c r="E2112" t="str">
        <f>VLOOKUP(A2112,Municipios!$B$2:$B$223,1,FALSE)</f>
        <v>Lugo</v>
      </c>
    </row>
    <row r="2113" spans="1:5" x14ac:dyDescent="0.2">
      <c r="A2113" t="s">
        <v>390</v>
      </c>
      <c r="B2113" t="s">
        <v>1743</v>
      </c>
      <c r="C2113" s="19" t="str">
        <f t="shared" si="33"/>
        <v>Logroño-hasta-Almería</v>
      </c>
      <c r="D2113">
        <v>973</v>
      </c>
      <c r="E2113" t="str">
        <f>VLOOKUP(A2113,Municipios!$B$2:$B$223,1,FALSE)</f>
        <v>Logroño</v>
      </c>
    </row>
    <row r="2114" spans="1:5" x14ac:dyDescent="0.2">
      <c r="A2114" t="s">
        <v>210</v>
      </c>
      <c r="B2114" t="s">
        <v>1743</v>
      </c>
      <c r="C2114" s="19" t="str">
        <f t="shared" si="33"/>
        <v>León-hasta-Almería</v>
      </c>
      <c r="D2114">
        <v>967</v>
      </c>
      <c r="E2114" t="str">
        <f>VLOOKUP(A2114,Municipios!$B$2:$B$223,1,FALSE)</f>
        <v>León</v>
      </c>
    </row>
    <row r="2115" spans="1:5" x14ac:dyDescent="0.2">
      <c r="A2115" t="s">
        <v>500</v>
      </c>
      <c r="B2115" t="s">
        <v>1743</v>
      </c>
      <c r="C2115" s="19" t="str">
        <f t="shared" si="33"/>
        <v>Jaén-hasta-Almería</v>
      </c>
      <c r="D2115">
        <v>280</v>
      </c>
      <c r="E2115" t="str">
        <f>VLOOKUP(A2115,Municipios!$B$2:$B$223,1,FALSE)</f>
        <v>Jaén</v>
      </c>
    </row>
    <row r="2116" spans="1:5" x14ac:dyDescent="0.2">
      <c r="A2116" t="s">
        <v>488</v>
      </c>
      <c r="B2116" t="s">
        <v>493</v>
      </c>
      <c r="C2116" s="19" t="str">
        <f t="shared" si="33"/>
        <v>Toledo-hasta-Oviedo</v>
      </c>
      <c r="D2116">
        <v>512</v>
      </c>
      <c r="E2116" t="str">
        <f>VLOOKUP(A2116,Municipios!$B$2:$B$223,1,FALSE)</f>
        <v>Toledo</v>
      </c>
    </row>
    <row r="2117" spans="1:5" x14ac:dyDescent="0.2">
      <c r="A2117" t="s">
        <v>531</v>
      </c>
      <c r="B2117" t="s">
        <v>493</v>
      </c>
      <c r="C2117" s="19" t="str">
        <f t="shared" si="33"/>
        <v>Zaragoza-hasta-Oviedo</v>
      </c>
      <c r="D2117">
        <v>621</v>
      </c>
      <c r="E2117" t="str">
        <f>VLOOKUP(A2117,Municipios!$B$2:$B$223,1,FALSE)</f>
        <v>Zaragoza</v>
      </c>
    </row>
    <row r="2118" spans="1:5" x14ac:dyDescent="0.2">
      <c r="A2118" t="s">
        <v>530</v>
      </c>
      <c r="B2118" t="s">
        <v>493</v>
      </c>
      <c r="C2118" s="19" t="str">
        <f t="shared" si="33"/>
        <v>Zamora-hasta-Oviedo</v>
      </c>
      <c r="D2118">
        <v>259</v>
      </c>
      <c r="E2118" t="str">
        <f>VLOOKUP(A2118,Municipios!$B$2:$B$223,1,FALSE)</f>
        <v>Zamora</v>
      </c>
    </row>
    <row r="2119" spans="1:5" x14ac:dyDescent="0.2">
      <c r="A2119" t="s">
        <v>1740</v>
      </c>
      <c r="B2119" t="s">
        <v>493</v>
      </c>
      <c r="C2119" s="19" t="str">
        <f t="shared" si="33"/>
        <v>Vitoria-Gasteiz-hasta-Oviedo</v>
      </c>
      <c r="D2119">
        <v>360</v>
      </c>
      <c r="E2119" t="str">
        <f>VLOOKUP(A2119,Municipios!$B$2:$B$223,1,FALSE)</f>
        <v>Vitoria-Gasteiz</v>
      </c>
    </row>
    <row r="2120" spans="1:5" x14ac:dyDescent="0.2">
      <c r="A2120" t="s">
        <v>527</v>
      </c>
      <c r="B2120" t="s">
        <v>493</v>
      </c>
      <c r="C2120" s="19" t="str">
        <f t="shared" si="33"/>
        <v>Valencia-hasta-Oviedo</v>
      </c>
      <c r="D2120">
        <v>808</v>
      </c>
      <c r="E2120" t="str">
        <f>VLOOKUP(A2120,Municipios!$B$2:$B$223,1,FALSE)</f>
        <v>Valencia</v>
      </c>
    </row>
    <row r="2121" spans="1:5" x14ac:dyDescent="0.2">
      <c r="A2121" t="s">
        <v>504</v>
      </c>
      <c r="B2121" t="s">
        <v>493</v>
      </c>
      <c r="C2121" s="19" t="str">
        <f t="shared" si="33"/>
        <v>Teruel-hasta-Oviedo</v>
      </c>
      <c r="D2121">
        <v>678</v>
      </c>
      <c r="E2121" t="str">
        <f>VLOOKUP(A2121,Municipios!$B$2:$B$223,1,FALSE)</f>
        <v>Teruel</v>
      </c>
    </row>
    <row r="2122" spans="1:5" x14ac:dyDescent="0.2">
      <c r="A2122" t="s">
        <v>503</v>
      </c>
      <c r="B2122" t="s">
        <v>493</v>
      </c>
      <c r="C2122" s="19" t="str">
        <f t="shared" si="33"/>
        <v>Tarragona-hasta-Oviedo</v>
      </c>
      <c r="D2122">
        <v>883</v>
      </c>
      <c r="E2122" t="str">
        <f>VLOOKUP(A2122,Municipios!$B$2:$B$223,1,FALSE)</f>
        <v>Tarragona</v>
      </c>
    </row>
    <row r="2123" spans="1:5" x14ac:dyDescent="0.2">
      <c r="A2123" t="s">
        <v>496</v>
      </c>
      <c r="B2123" t="s">
        <v>493</v>
      </c>
      <c r="C2123" s="19" t="str">
        <f t="shared" si="33"/>
        <v>Salamanca-hasta-Oviedo</v>
      </c>
      <c r="D2123">
        <v>321</v>
      </c>
      <c r="E2123" t="str">
        <f>VLOOKUP(A2123,Municipios!$B$2:$B$223,1,FALSE)</f>
        <v>Salamanca</v>
      </c>
    </row>
    <row r="2124" spans="1:5" x14ac:dyDescent="0.2">
      <c r="A2124" t="s">
        <v>494</v>
      </c>
      <c r="B2124" t="s">
        <v>493</v>
      </c>
      <c r="C2124" s="19" t="str">
        <f t="shared" si="33"/>
        <v>Palencia-hasta-Oviedo</v>
      </c>
      <c r="D2124">
        <v>245</v>
      </c>
      <c r="E2124" t="str">
        <f>VLOOKUP(A2124,Municipios!$B$2:$B$223,1,FALSE)</f>
        <v>Palencia</v>
      </c>
    </row>
    <row r="2125" spans="1:5" x14ac:dyDescent="0.2">
      <c r="A2125" t="s">
        <v>495</v>
      </c>
      <c r="B2125" t="s">
        <v>493</v>
      </c>
      <c r="C2125" s="19" t="str">
        <f t="shared" si="33"/>
        <v>Pontevedra-hasta-Oviedo</v>
      </c>
      <c r="D2125">
        <v>384</v>
      </c>
      <c r="E2125" t="str">
        <f>VLOOKUP(A2125,Municipios!$B$2:$B$223,1,FALSE)</f>
        <v>Pontevedra</v>
      </c>
    </row>
    <row r="2126" spans="1:5" x14ac:dyDescent="0.2">
      <c r="A2126" t="s">
        <v>1799</v>
      </c>
      <c r="B2126" t="s">
        <v>493</v>
      </c>
      <c r="C2126" s="19" t="str">
        <f t="shared" si="33"/>
        <v>Donostia-San Sebastián-hasta-Oviedo</v>
      </c>
      <c r="D2126">
        <v>398</v>
      </c>
      <c r="E2126" t="str">
        <f>VLOOKUP(A2126,Municipios!$B$2:$B$223,1,FALSE)</f>
        <v>Donostia-San Sebastián</v>
      </c>
    </row>
    <row r="2127" spans="1:5" x14ac:dyDescent="0.2">
      <c r="A2127" t="s">
        <v>528</v>
      </c>
      <c r="B2127" t="s">
        <v>493</v>
      </c>
      <c r="C2127" s="19" t="str">
        <f t="shared" si="33"/>
        <v>Valladolid-hasta-Oviedo</v>
      </c>
      <c r="D2127">
        <v>256</v>
      </c>
      <c r="E2127" t="str">
        <f>VLOOKUP(A2127,Municipios!$B$2:$B$223,1,FALSE)</f>
        <v>Valladolid</v>
      </c>
    </row>
    <row r="2128" spans="1:5" x14ac:dyDescent="0.2">
      <c r="A2128" t="s">
        <v>498</v>
      </c>
      <c r="B2128" t="s">
        <v>493</v>
      </c>
      <c r="C2128" s="19" t="str">
        <f t="shared" si="33"/>
        <v>Santander-hasta-Oviedo</v>
      </c>
      <c r="D2128">
        <v>193</v>
      </c>
      <c r="E2128" t="str">
        <f>VLOOKUP(A2128,Municipios!$B$2:$B$223,1,FALSE)</f>
        <v>Santander</v>
      </c>
    </row>
    <row r="2129" spans="1:5" x14ac:dyDescent="0.2">
      <c r="A2129" t="s">
        <v>502</v>
      </c>
      <c r="B2129" t="s">
        <v>493</v>
      </c>
      <c r="C2129" s="19" t="str">
        <f t="shared" si="33"/>
        <v>Soria-hasta-Oviedo</v>
      </c>
      <c r="D2129">
        <v>456</v>
      </c>
      <c r="E2129" t="str">
        <f>VLOOKUP(A2129,Municipios!$B$2:$B$223,1,FALSE)</f>
        <v>Soria</v>
      </c>
    </row>
    <row r="2130" spans="1:5" x14ac:dyDescent="0.2">
      <c r="A2130" t="s">
        <v>499</v>
      </c>
      <c r="B2130" t="s">
        <v>493</v>
      </c>
      <c r="C2130" s="19" t="str">
        <f t="shared" si="33"/>
        <v>Segovia-hasta-Oviedo</v>
      </c>
      <c r="D2130">
        <v>398</v>
      </c>
      <c r="E2130" t="str">
        <f>VLOOKUP(A2130,Municipios!$B$2:$B$223,1,FALSE)</f>
        <v>Segovia</v>
      </c>
    </row>
    <row r="2131" spans="1:5" x14ac:dyDescent="0.2">
      <c r="A2131" t="s">
        <v>501</v>
      </c>
      <c r="B2131" t="s">
        <v>493</v>
      </c>
      <c r="C2131" s="19" t="str">
        <f t="shared" si="33"/>
        <v>Sevilla-hasta-Oviedo</v>
      </c>
      <c r="D2131">
        <v>788</v>
      </c>
      <c r="E2131" t="str">
        <f>VLOOKUP(A2131,Municipios!$B$2:$B$223,1,FALSE)</f>
        <v>Sevilla</v>
      </c>
    </row>
    <row r="2132" spans="1:5" x14ac:dyDescent="0.2">
      <c r="A2132" t="s">
        <v>491</v>
      </c>
      <c r="B2132" t="s">
        <v>493</v>
      </c>
      <c r="C2132" s="19" t="str">
        <f t="shared" si="33"/>
        <v>Pamplona/Iruña-hasta-Oviedo</v>
      </c>
      <c r="D2132">
        <v>450</v>
      </c>
      <c r="E2132" t="str">
        <f>VLOOKUP(A2132,Municipios!$B$2:$B$223,1,FALSE)</f>
        <v>Pamplona/Iruña</v>
      </c>
    </row>
    <row r="2133" spans="1:5" x14ac:dyDescent="0.2">
      <c r="A2133" t="s">
        <v>1740</v>
      </c>
      <c r="B2133" t="s">
        <v>494</v>
      </c>
      <c r="C2133" s="19" t="str">
        <f t="shared" si="33"/>
        <v>Vitoria-Gasteiz-hasta-Palencia</v>
      </c>
      <c r="D2133">
        <v>208</v>
      </c>
      <c r="E2133" t="str">
        <f>VLOOKUP(A2133,Municipios!$B$2:$B$223,1,FALSE)</f>
        <v>Vitoria-Gasteiz</v>
      </c>
    </row>
    <row r="2134" spans="1:5" x14ac:dyDescent="0.2">
      <c r="A2134" t="s">
        <v>503</v>
      </c>
      <c r="B2134" t="s">
        <v>494</v>
      </c>
      <c r="C2134" s="19" t="str">
        <f t="shared" si="33"/>
        <v>Tarragona-hasta-Palencia</v>
      </c>
      <c r="D2134">
        <v>687</v>
      </c>
      <c r="E2134" t="str">
        <f>VLOOKUP(A2134,Municipios!$B$2:$B$223,1,FALSE)</f>
        <v>Tarragona</v>
      </c>
    </row>
    <row r="2135" spans="1:5" x14ac:dyDescent="0.2">
      <c r="A2135" t="s">
        <v>530</v>
      </c>
      <c r="B2135" t="s">
        <v>494</v>
      </c>
      <c r="C2135" s="19" t="str">
        <f t="shared" si="33"/>
        <v>Zamora-hasta-Palencia</v>
      </c>
      <c r="D2135">
        <v>157</v>
      </c>
      <c r="E2135" t="str">
        <f>VLOOKUP(A2135,Municipios!$B$2:$B$223,1,FALSE)</f>
        <v>Zamora</v>
      </c>
    </row>
    <row r="2136" spans="1:5" x14ac:dyDescent="0.2">
      <c r="A2136" t="s">
        <v>528</v>
      </c>
      <c r="B2136" t="s">
        <v>494</v>
      </c>
      <c r="C2136" s="19" t="str">
        <f t="shared" si="33"/>
        <v>Valladolid-hasta-Palencia</v>
      </c>
      <c r="D2136">
        <v>51</v>
      </c>
      <c r="E2136" t="str">
        <f>VLOOKUP(A2136,Municipios!$B$2:$B$223,1,FALSE)</f>
        <v>Valladolid</v>
      </c>
    </row>
    <row r="2137" spans="1:5" x14ac:dyDescent="0.2">
      <c r="A2137" t="s">
        <v>527</v>
      </c>
      <c r="B2137" t="s">
        <v>494</v>
      </c>
      <c r="C2137" s="19" t="str">
        <f t="shared" si="33"/>
        <v>Valencia-hasta-Palencia</v>
      </c>
      <c r="D2137">
        <v>624</v>
      </c>
      <c r="E2137" t="str">
        <f>VLOOKUP(A2137,Municipios!$B$2:$B$223,1,FALSE)</f>
        <v>Valencia</v>
      </c>
    </row>
    <row r="2138" spans="1:5" x14ac:dyDescent="0.2">
      <c r="A2138" t="s">
        <v>488</v>
      </c>
      <c r="B2138" t="s">
        <v>494</v>
      </c>
      <c r="C2138" s="19" t="str">
        <f t="shared" si="33"/>
        <v>Toledo-hasta-Palencia</v>
      </c>
      <c r="D2138">
        <v>340</v>
      </c>
      <c r="E2138" t="str">
        <f>VLOOKUP(A2138,Municipios!$B$2:$B$223,1,FALSE)</f>
        <v>Toledo</v>
      </c>
    </row>
    <row r="2139" spans="1:5" x14ac:dyDescent="0.2">
      <c r="A2139" t="s">
        <v>504</v>
      </c>
      <c r="B2139" t="s">
        <v>494</v>
      </c>
      <c r="C2139" s="19" t="str">
        <f t="shared" si="33"/>
        <v>Teruel-hasta-Palencia</v>
      </c>
      <c r="D2139">
        <v>449</v>
      </c>
      <c r="E2139" t="str">
        <f>VLOOKUP(A2139,Municipios!$B$2:$B$223,1,FALSE)</f>
        <v>Teruel</v>
      </c>
    </row>
    <row r="2140" spans="1:5" x14ac:dyDescent="0.2">
      <c r="A2140" t="s">
        <v>495</v>
      </c>
      <c r="B2140" t="s">
        <v>494</v>
      </c>
      <c r="C2140" s="19" t="str">
        <f t="shared" si="33"/>
        <v>Pontevedra-hasta-Palencia</v>
      </c>
      <c r="D2140">
        <v>492</v>
      </c>
      <c r="E2140" t="str">
        <f>VLOOKUP(A2140,Municipios!$B$2:$B$223,1,FALSE)</f>
        <v>Pontevedra</v>
      </c>
    </row>
    <row r="2141" spans="1:5" x14ac:dyDescent="0.2">
      <c r="A2141" t="s">
        <v>501</v>
      </c>
      <c r="B2141" t="s">
        <v>494</v>
      </c>
      <c r="C2141" s="19" t="str">
        <f t="shared" si="33"/>
        <v>Sevilla-hasta-Palencia</v>
      </c>
      <c r="D2141">
        <v>680</v>
      </c>
      <c r="E2141" t="str">
        <f>VLOOKUP(A2141,Municipios!$B$2:$B$223,1,FALSE)</f>
        <v>Sevilla</v>
      </c>
    </row>
    <row r="2142" spans="1:5" x14ac:dyDescent="0.2">
      <c r="A2142" t="s">
        <v>499</v>
      </c>
      <c r="B2142" t="s">
        <v>494</v>
      </c>
      <c r="C2142" s="19" t="str">
        <f t="shared" si="33"/>
        <v>Segovia-hasta-Palencia</v>
      </c>
      <c r="D2142">
        <v>210</v>
      </c>
      <c r="E2142" t="str">
        <f>VLOOKUP(A2142,Municipios!$B$2:$B$223,1,FALSE)</f>
        <v>Segovia</v>
      </c>
    </row>
    <row r="2143" spans="1:5" x14ac:dyDescent="0.2">
      <c r="A2143" t="s">
        <v>498</v>
      </c>
      <c r="B2143" t="s">
        <v>494</v>
      </c>
      <c r="C2143" s="19" t="str">
        <f t="shared" si="33"/>
        <v>Santander-hasta-Palencia</v>
      </c>
      <c r="D2143">
        <v>194</v>
      </c>
      <c r="E2143" t="str">
        <f>VLOOKUP(A2143,Municipios!$B$2:$B$223,1,FALSE)</f>
        <v>Santander</v>
      </c>
    </row>
    <row r="2144" spans="1:5" x14ac:dyDescent="0.2">
      <c r="A2144" t="s">
        <v>1799</v>
      </c>
      <c r="B2144" t="s">
        <v>494</v>
      </c>
      <c r="C2144" s="19" t="str">
        <f t="shared" si="33"/>
        <v>Donostia-San Sebastián-hasta-Palencia</v>
      </c>
      <c r="D2144">
        <v>325</v>
      </c>
      <c r="E2144" t="str">
        <f>VLOOKUP(A2144,Municipios!$B$2:$B$223,1,FALSE)</f>
        <v>Donostia-San Sebastián</v>
      </c>
    </row>
    <row r="2145" spans="1:5" x14ac:dyDescent="0.2">
      <c r="A2145" t="s">
        <v>491</v>
      </c>
      <c r="B2145" t="s">
        <v>494</v>
      </c>
      <c r="C2145" s="19" t="str">
        <f t="shared" si="33"/>
        <v>Pamplona/Iruña-hasta-Palencia</v>
      </c>
      <c r="D2145">
        <v>298</v>
      </c>
      <c r="E2145" t="str">
        <f>VLOOKUP(A2145,Municipios!$B$2:$B$223,1,FALSE)</f>
        <v>Pamplona/Iruña</v>
      </c>
    </row>
    <row r="2146" spans="1:5" x14ac:dyDescent="0.2">
      <c r="A2146" t="s">
        <v>496</v>
      </c>
      <c r="B2146" t="s">
        <v>494</v>
      </c>
      <c r="C2146" s="19" t="str">
        <f t="shared" si="33"/>
        <v>Salamanca-hasta-Palencia</v>
      </c>
      <c r="D2146">
        <v>163</v>
      </c>
      <c r="E2146" t="str">
        <f>VLOOKUP(A2146,Municipios!$B$2:$B$223,1,FALSE)</f>
        <v>Salamanca</v>
      </c>
    </row>
    <row r="2147" spans="1:5" x14ac:dyDescent="0.2">
      <c r="A2147" t="s">
        <v>502</v>
      </c>
      <c r="B2147" t="s">
        <v>494</v>
      </c>
      <c r="C2147" s="19" t="str">
        <f t="shared" si="33"/>
        <v>Soria-hasta-Palencia</v>
      </c>
      <c r="D2147">
        <v>226</v>
      </c>
      <c r="E2147" t="str">
        <f>VLOOKUP(A2147,Municipios!$B$2:$B$223,1,FALSE)</f>
        <v>Soria</v>
      </c>
    </row>
    <row r="2148" spans="1:5" x14ac:dyDescent="0.2">
      <c r="A2148" t="s">
        <v>531</v>
      </c>
      <c r="B2148" t="s">
        <v>494</v>
      </c>
      <c r="C2148" s="19" t="str">
        <f t="shared" si="33"/>
        <v>Zaragoza-hasta-Palencia</v>
      </c>
      <c r="D2148">
        <v>414</v>
      </c>
      <c r="E2148" t="str">
        <f>VLOOKUP(A2148,Municipios!$B$2:$B$223,1,FALSE)</f>
        <v>Zaragoza</v>
      </c>
    </row>
    <row r="2149" spans="1:5" x14ac:dyDescent="0.2">
      <c r="A2149" t="s">
        <v>488</v>
      </c>
      <c r="B2149" t="s">
        <v>491</v>
      </c>
      <c r="C2149" s="19" t="str">
        <f t="shared" si="33"/>
        <v>Toledo-hasta-Pamplona/Iruña</v>
      </c>
      <c r="D2149">
        <v>511</v>
      </c>
      <c r="E2149" t="str">
        <f>VLOOKUP(A2149,Municipios!$B$2:$B$223,1,FALSE)</f>
        <v>Toledo</v>
      </c>
    </row>
    <row r="2150" spans="1:5" x14ac:dyDescent="0.2">
      <c r="A2150" t="s">
        <v>527</v>
      </c>
      <c r="B2150" t="s">
        <v>491</v>
      </c>
      <c r="C2150" s="19" t="str">
        <f t="shared" si="33"/>
        <v>Valencia-hasta-Pamplona/Iruña</v>
      </c>
      <c r="D2150">
        <v>555</v>
      </c>
      <c r="E2150" t="str">
        <f>VLOOKUP(A2150,Municipios!$B$2:$B$223,1,FALSE)</f>
        <v>Valencia</v>
      </c>
    </row>
    <row r="2151" spans="1:5" x14ac:dyDescent="0.2">
      <c r="A2151" t="s">
        <v>528</v>
      </c>
      <c r="B2151" t="s">
        <v>491</v>
      </c>
      <c r="C2151" s="19" t="str">
        <f t="shared" si="33"/>
        <v>Valladolid-hasta-Pamplona/Iruña</v>
      </c>
      <c r="D2151">
        <v>319</v>
      </c>
      <c r="E2151" t="str">
        <f>VLOOKUP(A2151,Municipios!$B$2:$B$223,1,FALSE)</f>
        <v>Valladolid</v>
      </c>
    </row>
    <row r="2152" spans="1:5" x14ac:dyDescent="0.2">
      <c r="A2152" t="s">
        <v>1740</v>
      </c>
      <c r="B2152" t="s">
        <v>491</v>
      </c>
      <c r="C2152" s="19" t="str">
        <f t="shared" si="33"/>
        <v>Vitoria-Gasteiz-hasta-Pamplona/Iruña</v>
      </c>
      <c r="D2152">
        <v>90</v>
      </c>
      <c r="E2152" t="str">
        <f>VLOOKUP(A2152,Municipios!$B$2:$B$223,1,FALSE)</f>
        <v>Vitoria-Gasteiz</v>
      </c>
    </row>
    <row r="2153" spans="1:5" x14ac:dyDescent="0.2">
      <c r="A2153" t="s">
        <v>531</v>
      </c>
      <c r="B2153" t="s">
        <v>491</v>
      </c>
      <c r="C2153" s="19" t="str">
        <f t="shared" si="33"/>
        <v>Zaragoza-hasta-Pamplona/Iruña</v>
      </c>
      <c r="D2153">
        <v>175</v>
      </c>
      <c r="E2153" t="str">
        <f>VLOOKUP(A2153,Municipios!$B$2:$B$223,1,FALSE)</f>
        <v>Zaragoza</v>
      </c>
    </row>
    <row r="2154" spans="1:5" x14ac:dyDescent="0.2">
      <c r="A2154" t="s">
        <v>502</v>
      </c>
      <c r="B2154" t="s">
        <v>491</v>
      </c>
      <c r="C2154" s="19" t="str">
        <f t="shared" si="33"/>
        <v>Soria-hasta-Pamplona/Iruña</v>
      </c>
      <c r="D2154">
        <v>184</v>
      </c>
      <c r="E2154" t="str">
        <f>VLOOKUP(A2154,Municipios!$B$2:$B$223,1,FALSE)</f>
        <v>Soria</v>
      </c>
    </row>
    <row r="2155" spans="1:5" x14ac:dyDescent="0.2">
      <c r="A2155" t="s">
        <v>530</v>
      </c>
      <c r="B2155" t="s">
        <v>491</v>
      </c>
      <c r="C2155" s="19" t="str">
        <f t="shared" si="33"/>
        <v>Zamora-hasta-Pamplona/Iruña</v>
      </c>
      <c r="D2155">
        <v>409</v>
      </c>
      <c r="E2155" t="str">
        <f>VLOOKUP(A2155,Municipios!$B$2:$B$223,1,FALSE)</f>
        <v>Zamora</v>
      </c>
    </row>
    <row r="2156" spans="1:5" x14ac:dyDescent="0.2">
      <c r="A2156" t="s">
        <v>503</v>
      </c>
      <c r="B2156" t="s">
        <v>491</v>
      </c>
      <c r="C2156" s="19" t="str">
        <f t="shared" si="33"/>
        <v>Tarragona-hasta-Pamplona/Iruña</v>
      </c>
      <c r="D2156">
        <v>448</v>
      </c>
      <c r="E2156" t="str">
        <f>VLOOKUP(A2156,Municipios!$B$2:$B$223,1,FALSE)</f>
        <v>Tarragona</v>
      </c>
    </row>
    <row r="2157" spans="1:5" x14ac:dyDescent="0.2">
      <c r="A2157" t="s">
        <v>501</v>
      </c>
      <c r="B2157" t="s">
        <v>491</v>
      </c>
      <c r="C2157" s="19" t="str">
        <f t="shared" si="33"/>
        <v>Sevilla-hasta-Pamplona/Iruña</v>
      </c>
      <c r="D2157">
        <v>969</v>
      </c>
      <c r="E2157" t="str">
        <f>VLOOKUP(A2157,Municipios!$B$2:$B$223,1,FALSE)</f>
        <v>Sevilla</v>
      </c>
    </row>
    <row r="2158" spans="1:5" x14ac:dyDescent="0.2">
      <c r="A2158" t="s">
        <v>499</v>
      </c>
      <c r="B2158" t="s">
        <v>491</v>
      </c>
      <c r="C2158" s="19" t="str">
        <f t="shared" si="33"/>
        <v>Segovia-hasta-Pamplona/Iruña</v>
      </c>
      <c r="D2158">
        <v>395</v>
      </c>
      <c r="E2158" t="str">
        <f>VLOOKUP(A2158,Municipios!$B$2:$B$223,1,FALSE)</f>
        <v>Segovia</v>
      </c>
    </row>
    <row r="2159" spans="1:5" x14ac:dyDescent="0.2">
      <c r="A2159" t="s">
        <v>498</v>
      </c>
      <c r="B2159" t="s">
        <v>491</v>
      </c>
      <c r="C2159" s="19" t="str">
        <f t="shared" si="33"/>
        <v>Santander-hasta-Pamplona/Iruña</v>
      </c>
      <c r="D2159">
        <v>295</v>
      </c>
      <c r="E2159" t="str">
        <f>VLOOKUP(A2159,Municipios!$B$2:$B$223,1,FALSE)</f>
        <v>Santander</v>
      </c>
    </row>
    <row r="2160" spans="1:5" ht="25.5" x14ac:dyDescent="0.2">
      <c r="A2160" t="s">
        <v>1799</v>
      </c>
      <c r="B2160" t="s">
        <v>491</v>
      </c>
      <c r="C2160" s="19" t="str">
        <f t="shared" si="33"/>
        <v>Donostia-San Sebastián-hasta-Pamplona/Iruña</v>
      </c>
      <c r="D2160">
        <v>90</v>
      </c>
      <c r="E2160" t="str">
        <f>VLOOKUP(A2160,Municipios!$B$2:$B$223,1,FALSE)</f>
        <v>Donostia-San Sebastián</v>
      </c>
    </row>
    <row r="2161" spans="1:5" x14ac:dyDescent="0.2">
      <c r="A2161" t="s">
        <v>496</v>
      </c>
      <c r="B2161" t="s">
        <v>491</v>
      </c>
      <c r="C2161" s="19" t="str">
        <f t="shared" si="33"/>
        <v>Salamanca-hasta-Pamplona/Iruña</v>
      </c>
      <c r="D2161">
        <v>440</v>
      </c>
      <c r="E2161" t="str">
        <f>VLOOKUP(A2161,Municipios!$B$2:$B$223,1,FALSE)</f>
        <v>Salamanca</v>
      </c>
    </row>
    <row r="2162" spans="1:5" x14ac:dyDescent="0.2">
      <c r="A2162" t="s">
        <v>495</v>
      </c>
      <c r="B2162" t="s">
        <v>491</v>
      </c>
      <c r="C2162" s="19" t="str">
        <f t="shared" si="33"/>
        <v>Pontevedra-hasta-Pamplona/Iruña</v>
      </c>
      <c r="D2162">
        <v>629</v>
      </c>
      <c r="E2162" t="str">
        <f>VLOOKUP(A2162,Municipios!$B$2:$B$223,1,FALSE)</f>
        <v>Pontevedra</v>
      </c>
    </row>
    <row r="2163" spans="1:5" x14ac:dyDescent="0.2">
      <c r="A2163" t="s">
        <v>504</v>
      </c>
      <c r="B2163" t="s">
        <v>491</v>
      </c>
      <c r="C2163" s="19" t="str">
        <f t="shared" si="33"/>
        <v>Teruel-hasta-Pamplona/Iruña</v>
      </c>
      <c r="D2163">
        <v>356</v>
      </c>
      <c r="E2163" t="str">
        <f>VLOOKUP(A2163,Municipios!$B$2:$B$223,1,FALSE)</f>
        <v>Teruel</v>
      </c>
    </row>
    <row r="2164" spans="1:5" x14ac:dyDescent="0.2">
      <c r="A2164" t="s">
        <v>527</v>
      </c>
      <c r="B2164" t="s">
        <v>495</v>
      </c>
      <c r="C2164" s="19" t="str">
        <f t="shared" si="33"/>
        <v>Valencia-hasta-Pontevedra</v>
      </c>
      <c r="D2164">
        <v>961</v>
      </c>
      <c r="E2164" t="str">
        <f>VLOOKUP(A2164,Municipios!$B$2:$B$223,1,FALSE)</f>
        <v>Valencia</v>
      </c>
    </row>
    <row r="2165" spans="1:5" x14ac:dyDescent="0.2">
      <c r="A2165" t="s">
        <v>503</v>
      </c>
      <c r="B2165" t="s">
        <v>495</v>
      </c>
      <c r="C2165" s="19" t="str">
        <f t="shared" si="33"/>
        <v>Tarragona-hasta-Pontevedra</v>
      </c>
      <c r="D2165">
        <v>1009</v>
      </c>
      <c r="E2165" t="str">
        <f>VLOOKUP(A2165,Municipios!$B$2:$B$223,1,FALSE)</f>
        <v>Tarragona</v>
      </c>
    </row>
    <row r="2166" spans="1:5" x14ac:dyDescent="0.2">
      <c r="A2166" t="s">
        <v>531</v>
      </c>
      <c r="B2166" t="s">
        <v>495</v>
      </c>
      <c r="C2166" s="19" t="str">
        <f t="shared" si="33"/>
        <v>Zaragoza-hasta-Pontevedra</v>
      </c>
      <c r="D2166">
        <v>743</v>
      </c>
      <c r="E2166" t="str">
        <f>VLOOKUP(A2166,Municipios!$B$2:$B$223,1,FALSE)</f>
        <v>Zaragoza</v>
      </c>
    </row>
    <row r="2167" spans="1:5" x14ac:dyDescent="0.2">
      <c r="A2167" t="s">
        <v>530</v>
      </c>
      <c r="B2167" t="s">
        <v>495</v>
      </c>
      <c r="C2167" s="19" t="str">
        <f t="shared" si="33"/>
        <v>Zamora-hasta-Pontevedra</v>
      </c>
      <c r="D2167">
        <v>390</v>
      </c>
      <c r="E2167" t="str">
        <f>VLOOKUP(A2167,Municipios!$B$2:$B$223,1,FALSE)</f>
        <v>Zamora</v>
      </c>
    </row>
    <row r="2168" spans="1:5" x14ac:dyDescent="0.2">
      <c r="A2168" t="s">
        <v>1740</v>
      </c>
      <c r="B2168" t="s">
        <v>495</v>
      </c>
      <c r="C2168" s="19" t="str">
        <f t="shared" si="33"/>
        <v>Vitoria-Gasteiz-hasta-Pontevedra</v>
      </c>
      <c r="D2168">
        <v>539</v>
      </c>
      <c r="E2168" t="str">
        <f>VLOOKUP(A2168,Municipios!$B$2:$B$223,1,FALSE)</f>
        <v>Vitoria-Gasteiz</v>
      </c>
    </row>
    <row r="2169" spans="1:5" x14ac:dyDescent="0.2">
      <c r="A2169" t="s">
        <v>528</v>
      </c>
      <c r="B2169" t="s">
        <v>495</v>
      </c>
      <c r="C2169" s="19" t="str">
        <f t="shared" si="33"/>
        <v>Valladolid-hasta-Pontevedra</v>
      </c>
      <c r="D2169">
        <v>445</v>
      </c>
      <c r="E2169" t="str">
        <f>VLOOKUP(A2169,Municipios!$B$2:$B$223,1,FALSE)</f>
        <v>Valladolid</v>
      </c>
    </row>
    <row r="2170" spans="1:5" x14ac:dyDescent="0.2">
      <c r="A2170" t="s">
        <v>496</v>
      </c>
      <c r="B2170" t="s">
        <v>495</v>
      </c>
      <c r="C2170" s="19" t="str">
        <f t="shared" si="33"/>
        <v>Salamanca-hasta-Pontevedra</v>
      </c>
      <c r="D2170">
        <v>455</v>
      </c>
      <c r="E2170" t="str">
        <f>VLOOKUP(A2170,Municipios!$B$2:$B$223,1,FALSE)</f>
        <v>Salamanca</v>
      </c>
    </row>
    <row r="2171" spans="1:5" ht="25.5" x14ac:dyDescent="0.2">
      <c r="A2171" t="s">
        <v>1799</v>
      </c>
      <c r="B2171" t="s">
        <v>495</v>
      </c>
      <c r="C2171" s="19" t="str">
        <f t="shared" si="33"/>
        <v>Donostia-San Sebastián-hasta-Pontevedra</v>
      </c>
      <c r="D2171">
        <v>656</v>
      </c>
      <c r="E2171" t="str">
        <f>VLOOKUP(A2171,Municipios!$B$2:$B$223,1,FALSE)</f>
        <v>Donostia-San Sebastián</v>
      </c>
    </row>
    <row r="2172" spans="1:5" x14ac:dyDescent="0.2">
      <c r="A2172" t="s">
        <v>502</v>
      </c>
      <c r="B2172" t="s">
        <v>495</v>
      </c>
      <c r="C2172" s="19" t="str">
        <f t="shared" si="33"/>
        <v>Soria-hasta-Pontevedra</v>
      </c>
      <c r="D2172">
        <v>646</v>
      </c>
      <c r="E2172" t="str">
        <f>VLOOKUP(A2172,Municipios!$B$2:$B$223,1,FALSE)</f>
        <v>Soria</v>
      </c>
    </row>
    <row r="2173" spans="1:5" x14ac:dyDescent="0.2">
      <c r="A2173" t="s">
        <v>501</v>
      </c>
      <c r="B2173" t="s">
        <v>495</v>
      </c>
      <c r="C2173" s="19" t="str">
        <f t="shared" si="33"/>
        <v>Sevilla-hasta-Pontevedra</v>
      </c>
      <c r="D2173">
        <v>924</v>
      </c>
      <c r="E2173" t="str">
        <f>VLOOKUP(A2173,Municipios!$B$2:$B$223,1,FALSE)</f>
        <v>Sevilla</v>
      </c>
    </row>
    <row r="2174" spans="1:5" x14ac:dyDescent="0.2">
      <c r="A2174" t="s">
        <v>499</v>
      </c>
      <c r="B2174" t="s">
        <v>495</v>
      </c>
      <c r="C2174" s="19" t="str">
        <f t="shared" si="33"/>
        <v>Segovia-hasta-Pontevedra</v>
      </c>
      <c r="D2174">
        <v>540</v>
      </c>
      <c r="E2174" t="str">
        <f>VLOOKUP(A2174,Municipios!$B$2:$B$223,1,FALSE)</f>
        <v>Segovia</v>
      </c>
    </row>
    <row r="2175" spans="1:5" x14ac:dyDescent="0.2">
      <c r="A2175" t="s">
        <v>498</v>
      </c>
      <c r="B2175" t="s">
        <v>495</v>
      </c>
      <c r="C2175" s="19" t="str">
        <f t="shared" ref="C2175:C2238" si="34">CONCATENATE(A2175,"-hasta-",B2175)</f>
        <v>Santander-hasta-Pontevedra</v>
      </c>
      <c r="D2175">
        <v>698</v>
      </c>
      <c r="E2175" t="str">
        <f>VLOOKUP(A2175,Municipios!$B$2:$B$223,1,FALSE)</f>
        <v>Santander</v>
      </c>
    </row>
    <row r="2176" spans="1:5" x14ac:dyDescent="0.2">
      <c r="A2176" t="s">
        <v>488</v>
      </c>
      <c r="B2176" t="s">
        <v>495</v>
      </c>
      <c r="C2176" s="19" t="str">
        <f t="shared" si="34"/>
        <v>Toledo-hasta-Pontevedra</v>
      </c>
      <c r="D2176">
        <v>671</v>
      </c>
      <c r="E2176" t="str">
        <f>VLOOKUP(A2176,Municipios!$B$2:$B$223,1,FALSE)</f>
        <v>Toledo</v>
      </c>
    </row>
    <row r="2177" spans="1:5" x14ac:dyDescent="0.2">
      <c r="A2177" t="s">
        <v>504</v>
      </c>
      <c r="B2177" t="s">
        <v>495</v>
      </c>
      <c r="C2177" s="19" t="str">
        <f t="shared" si="34"/>
        <v>Teruel-hasta-Pontevedra</v>
      </c>
      <c r="D2177">
        <v>869</v>
      </c>
      <c r="E2177" t="str">
        <f>VLOOKUP(A2177,Municipios!$B$2:$B$223,1,FALSE)</f>
        <v>Teruel</v>
      </c>
    </row>
    <row r="2178" spans="1:5" x14ac:dyDescent="0.2">
      <c r="A2178" t="s">
        <v>503</v>
      </c>
      <c r="B2178" t="s">
        <v>496</v>
      </c>
      <c r="C2178" s="19" t="str">
        <f t="shared" si="34"/>
        <v>Tarragona-hasta-Salamanca</v>
      </c>
      <c r="D2178">
        <v>792</v>
      </c>
      <c r="E2178" t="str">
        <f>VLOOKUP(A2178,Municipios!$B$2:$B$223,1,FALSE)</f>
        <v>Tarragona</v>
      </c>
    </row>
    <row r="2179" spans="1:5" x14ac:dyDescent="0.2">
      <c r="A2179" t="s">
        <v>531</v>
      </c>
      <c r="B2179" t="s">
        <v>496</v>
      </c>
      <c r="C2179" s="19" t="str">
        <f t="shared" si="34"/>
        <v>Zaragoza-hasta-Salamanca</v>
      </c>
      <c r="D2179">
        <v>552</v>
      </c>
      <c r="E2179" t="str">
        <f>VLOOKUP(A2179,Municipios!$B$2:$B$223,1,FALSE)</f>
        <v>Zaragoza</v>
      </c>
    </row>
    <row r="2180" spans="1:5" x14ac:dyDescent="0.2">
      <c r="A2180" t="s">
        <v>530</v>
      </c>
      <c r="B2180" t="s">
        <v>496</v>
      </c>
      <c r="C2180" s="19" t="str">
        <f t="shared" si="34"/>
        <v>Zamora-hasta-Salamanca</v>
      </c>
      <c r="D2180">
        <v>65</v>
      </c>
      <c r="E2180" t="str">
        <f>VLOOKUP(A2180,Municipios!$B$2:$B$223,1,FALSE)</f>
        <v>Zamora</v>
      </c>
    </row>
    <row r="2181" spans="1:5" x14ac:dyDescent="0.2">
      <c r="A2181" t="s">
        <v>1740</v>
      </c>
      <c r="B2181" t="s">
        <v>496</v>
      </c>
      <c r="C2181" s="19" t="str">
        <f t="shared" si="34"/>
        <v>Vitoria-Gasteiz-hasta-Salamanca</v>
      </c>
      <c r="D2181">
        <v>350</v>
      </c>
      <c r="E2181" t="str">
        <f>VLOOKUP(A2181,Municipios!$B$2:$B$223,1,FALSE)</f>
        <v>Vitoria-Gasteiz</v>
      </c>
    </row>
    <row r="2182" spans="1:5" x14ac:dyDescent="0.2">
      <c r="A2182" t="s">
        <v>528</v>
      </c>
      <c r="B2182" t="s">
        <v>496</v>
      </c>
      <c r="C2182" s="19" t="str">
        <f t="shared" si="34"/>
        <v>Valladolid-hasta-Salamanca</v>
      </c>
      <c r="D2182">
        <v>120</v>
      </c>
      <c r="E2182" t="str">
        <f>VLOOKUP(A2182,Municipios!$B$2:$B$223,1,FALSE)</f>
        <v>Valladolid</v>
      </c>
    </row>
    <row r="2183" spans="1:5" x14ac:dyDescent="0.2">
      <c r="A2183" t="s">
        <v>527</v>
      </c>
      <c r="B2183" t="s">
        <v>496</v>
      </c>
      <c r="C2183" s="19" t="str">
        <f t="shared" si="34"/>
        <v>Valencia-hasta-Salamanca</v>
      </c>
      <c r="D2183">
        <v>578</v>
      </c>
      <c r="E2183" t="str">
        <f>VLOOKUP(A2183,Municipios!$B$2:$B$223,1,FALSE)</f>
        <v>Valencia</v>
      </c>
    </row>
    <row r="2184" spans="1:5" x14ac:dyDescent="0.2">
      <c r="A2184" t="s">
        <v>504</v>
      </c>
      <c r="B2184" t="s">
        <v>496</v>
      </c>
      <c r="C2184" s="19" t="str">
        <f t="shared" si="34"/>
        <v>Teruel-hasta-Salamanca</v>
      </c>
      <c r="D2184">
        <v>508</v>
      </c>
      <c r="E2184" t="str">
        <f>VLOOKUP(A2184,Municipios!$B$2:$B$223,1,FALSE)</f>
        <v>Teruel</v>
      </c>
    </row>
    <row r="2185" spans="1:5" x14ac:dyDescent="0.2">
      <c r="A2185" t="s">
        <v>502</v>
      </c>
      <c r="B2185" t="s">
        <v>496</v>
      </c>
      <c r="C2185" s="19" t="str">
        <f t="shared" si="34"/>
        <v>Soria-hasta-Salamanca</v>
      </c>
      <c r="D2185">
        <v>323</v>
      </c>
      <c r="E2185" t="str">
        <f>VLOOKUP(A2185,Municipios!$B$2:$B$223,1,FALSE)</f>
        <v>Soria</v>
      </c>
    </row>
    <row r="2186" spans="1:5" x14ac:dyDescent="0.2">
      <c r="A2186" t="s">
        <v>501</v>
      </c>
      <c r="B2186" t="s">
        <v>496</v>
      </c>
      <c r="C2186" s="19" t="str">
        <f t="shared" si="34"/>
        <v>Sevilla-hasta-Salamanca</v>
      </c>
      <c r="D2186">
        <v>460</v>
      </c>
      <c r="E2186" t="str">
        <f>VLOOKUP(A2186,Municipios!$B$2:$B$223,1,FALSE)</f>
        <v>Sevilla</v>
      </c>
    </row>
    <row r="2187" spans="1:5" x14ac:dyDescent="0.2">
      <c r="A2187" t="s">
        <v>499</v>
      </c>
      <c r="B2187" t="s">
        <v>496</v>
      </c>
      <c r="C2187" s="19" t="str">
        <f t="shared" si="34"/>
        <v>Segovia-hasta-Salamanca</v>
      </c>
      <c r="D2187">
        <v>160</v>
      </c>
      <c r="E2187" t="str">
        <f>VLOOKUP(A2187,Municipios!$B$2:$B$223,1,FALSE)</f>
        <v>Segovia</v>
      </c>
    </row>
    <row r="2188" spans="1:5" x14ac:dyDescent="0.2">
      <c r="A2188" t="s">
        <v>498</v>
      </c>
      <c r="B2188" t="s">
        <v>496</v>
      </c>
      <c r="C2188" s="19" t="str">
        <f t="shared" si="34"/>
        <v>Santander-hasta-Salamanca</v>
      </c>
      <c r="D2188">
        <v>394</v>
      </c>
      <c r="E2188" t="str">
        <f>VLOOKUP(A2188,Municipios!$B$2:$B$223,1,FALSE)</f>
        <v>Santander</v>
      </c>
    </row>
    <row r="2189" spans="1:5" ht="25.5" x14ac:dyDescent="0.2">
      <c r="A2189" t="s">
        <v>1799</v>
      </c>
      <c r="B2189" t="s">
        <v>496</v>
      </c>
      <c r="C2189" s="19" t="str">
        <f t="shared" si="34"/>
        <v>Donostia-San Sebastián-hasta-Salamanca</v>
      </c>
      <c r="D2189">
        <v>467</v>
      </c>
      <c r="E2189" t="str">
        <f>VLOOKUP(A2189,Municipios!$B$2:$B$223,1,FALSE)</f>
        <v>Donostia-San Sebastián</v>
      </c>
    </row>
    <row r="2190" spans="1:5" x14ac:dyDescent="0.2">
      <c r="A2190" t="s">
        <v>488</v>
      </c>
      <c r="B2190" t="s">
        <v>496</v>
      </c>
      <c r="C2190" s="19" t="str">
        <f t="shared" si="34"/>
        <v>Toledo-hasta-Salamanca</v>
      </c>
      <c r="D2190">
        <v>283</v>
      </c>
      <c r="E2190" t="str">
        <f>VLOOKUP(A2190,Municipios!$B$2:$B$223,1,FALSE)</f>
        <v>Toledo</v>
      </c>
    </row>
    <row r="2191" spans="1:5" x14ac:dyDescent="0.2">
      <c r="A2191" t="s">
        <v>527</v>
      </c>
      <c r="B2191" t="s">
        <v>1799</v>
      </c>
      <c r="C2191" s="19" t="str">
        <f t="shared" si="34"/>
        <v>Valencia-hasta-Donostia-San Sebastián</v>
      </c>
      <c r="D2191">
        <v>645</v>
      </c>
      <c r="E2191" t="str">
        <f>VLOOKUP(A2191,Municipios!$B$2:$B$223,1,FALSE)</f>
        <v>Valencia</v>
      </c>
    </row>
    <row r="2192" spans="1:5" x14ac:dyDescent="0.2">
      <c r="A2192" t="s">
        <v>502</v>
      </c>
      <c r="B2192" t="s">
        <v>1799</v>
      </c>
      <c r="C2192" s="19" t="str">
        <f t="shared" si="34"/>
        <v>Soria-hasta-Donostia-San Sebastián</v>
      </c>
      <c r="D2192">
        <v>312</v>
      </c>
      <c r="E2192" t="str">
        <f>VLOOKUP(A2192,Municipios!$B$2:$B$223,1,FALSE)</f>
        <v>Soria</v>
      </c>
    </row>
    <row r="2193" spans="1:5" x14ac:dyDescent="0.2">
      <c r="A2193" t="s">
        <v>531</v>
      </c>
      <c r="B2193" t="s">
        <v>1799</v>
      </c>
      <c r="C2193" s="19" t="str">
        <f t="shared" si="34"/>
        <v>Zaragoza-hasta-Donostia-San Sebastián</v>
      </c>
      <c r="D2193">
        <v>265</v>
      </c>
      <c r="E2193" t="str">
        <f>VLOOKUP(A2193,Municipios!$B$2:$B$223,1,FALSE)</f>
        <v>Zaragoza</v>
      </c>
    </row>
    <row r="2194" spans="1:5" x14ac:dyDescent="0.2">
      <c r="A2194" t="s">
        <v>530</v>
      </c>
      <c r="B2194" t="s">
        <v>1799</v>
      </c>
      <c r="C2194" s="19" t="str">
        <f t="shared" si="34"/>
        <v>Zamora-hasta-Donostia-San Sebastián</v>
      </c>
      <c r="D2194">
        <v>436</v>
      </c>
      <c r="E2194" t="str">
        <f>VLOOKUP(A2194,Municipios!$B$2:$B$223,1,FALSE)</f>
        <v>Zamora</v>
      </c>
    </row>
    <row r="2195" spans="1:5" ht="25.5" x14ac:dyDescent="0.2">
      <c r="A2195" t="s">
        <v>1740</v>
      </c>
      <c r="B2195" t="s">
        <v>1799</v>
      </c>
      <c r="C2195" s="19" t="str">
        <f t="shared" si="34"/>
        <v>Vitoria-Gasteiz-hasta-Donostia-San Sebastián</v>
      </c>
      <c r="D2195">
        <v>117</v>
      </c>
      <c r="E2195" t="str">
        <f>VLOOKUP(A2195,Municipios!$B$2:$B$223,1,FALSE)</f>
        <v>Vitoria-Gasteiz</v>
      </c>
    </row>
    <row r="2196" spans="1:5" x14ac:dyDescent="0.2">
      <c r="A2196" t="s">
        <v>528</v>
      </c>
      <c r="B2196" t="s">
        <v>1799</v>
      </c>
      <c r="C2196" s="19" t="str">
        <f t="shared" si="34"/>
        <v>Valladolid-hasta-Donostia-San Sebastián</v>
      </c>
      <c r="D2196">
        <v>346</v>
      </c>
      <c r="E2196" t="str">
        <f>VLOOKUP(A2196,Municipios!$B$2:$B$223,1,FALSE)</f>
        <v>Valladolid</v>
      </c>
    </row>
    <row r="2197" spans="1:5" x14ac:dyDescent="0.2">
      <c r="A2197" t="s">
        <v>503</v>
      </c>
      <c r="B2197" t="s">
        <v>1799</v>
      </c>
      <c r="C2197" s="19" t="str">
        <f t="shared" si="34"/>
        <v>Tarragona-hasta-Donostia-San Sebastián</v>
      </c>
      <c r="D2197">
        <v>538</v>
      </c>
      <c r="E2197" t="str">
        <f>VLOOKUP(A2197,Municipios!$B$2:$B$223,1,FALSE)</f>
        <v>Tarragona</v>
      </c>
    </row>
    <row r="2198" spans="1:5" x14ac:dyDescent="0.2">
      <c r="A2198" t="s">
        <v>501</v>
      </c>
      <c r="B2198" t="s">
        <v>1799</v>
      </c>
      <c r="C2198" s="19" t="str">
        <f t="shared" si="34"/>
        <v>Sevilla-hasta-Donostia-San Sebastián</v>
      </c>
      <c r="D2198">
        <v>996</v>
      </c>
      <c r="E2198" t="str">
        <f>VLOOKUP(A2198,Municipios!$B$2:$B$223,1,FALSE)</f>
        <v>Sevilla</v>
      </c>
    </row>
    <row r="2199" spans="1:5" x14ac:dyDescent="0.2">
      <c r="A2199" t="s">
        <v>499</v>
      </c>
      <c r="B2199" t="s">
        <v>1799</v>
      </c>
      <c r="C2199" s="19" t="str">
        <f t="shared" si="34"/>
        <v>Segovia-hasta-Donostia-San Sebastián</v>
      </c>
      <c r="D2199">
        <v>442</v>
      </c>
      <c r="E2199" t="str">
        <f>VLOOKUP(A2199,Municipios!$B$2:$B$223,1,FALSE)</f>
        <v>Segovia</v>
      </c>
    </row>
    <row r="2200" spans="1:5" x14ac:dyDescent="0.2">
      <c r="A2200" t="s">
        <v>498</v>
      </c>
      <c r="B2200" t="s">
        <v>1799</v>
      </c>
      <c r="C2200" s="19" t="str">
        <f t="shared" si="34"/>
        <v>Santander-hasta-Donostia-San Sebastián</v>
      </c>
      <c r="D2200">
        <v>205</v>
      </c>
      <c r="E2200" t="str">
        <f>VLOOKUP(A2200,Municipios!$B$2:$B$223,1,FALSE)</f>
        <v>Santander</v>
      </c>
    </row>
    <row r="2201" spans="1:5" x14ac:dyDescent="0.2">
      <c r="A2201" t="s">
        <v>488</v>
      </c>
      <c r="B2201" t="s">
        <v>1799</v>
      </c>
      <c r="C2201" s="19" t="str">
        <f t="shared" si="34"/>
        <v>Toledo-hasta-Donostia-San Sebastián</v>
      </c>
      <c r="D2201">
        <v>538</v>
      </c>
      <c r="E2201" t="str">
        <f>VLOOKUP(A2201,Municipios!$B$2:$B$223,1,FALSE)</f>
        <v>Toledo</v>
      </c>
    </row>
    <row r="2202" spans="1:5" x14ac:dyDescent="0.2">
      <c r="A2202" t="s">
        <v>504</v>
      </c>
      <c r="B2202" t="s">
        <v>1799</v>
      </c>
      <c r="C2202" s="19" t="str">
        <f t="shared" si="34"/>
        <v>Teruel-hasta-Donostia-San Sebastián</v>
      </c>
      <c r="D2202">
        <v>446</v>
      </c>
      <c r="E2202" t="str">
        <f>VLOOKUP(A2202,Municipios!$B$2:$B$223,1,FALSE)</f>
        <v>Teruel</v>
      </c>
    </row>
    <row r="2203" spans="1:5" x14ac:dyDescent="0.2">
      <c r="A2203" t="s">
        <v>503</v>
      </c>
      <c r="B2203" t="s">
        <v>498</v>
      </c>
      <c r="C2203" s="19" t="str">
        <f t="shared" si="34"/>
        <v>Tarragona-hasta-Santander</v>
      </c>
      <c r="D2203">
        <v>730</v>
      </c>
      <c r="E2203" t="str">
        <f>VLOOKUP(A2203,Municipios!$B$2:$B$223,1,FALSE)</f>
        <v>Tarragona</v>
      </c>
    </row>
    <row r="2204" spans="1:5" x14ac:dyDescent="0.2">
      <c r="A2204" t="s">
        <v>531</v>
      </c>
      <c r="B2204" t="s">
        <v>498</v>
      </c>
      <c r="C2204" s="19" t="str">
        <f t="shared" si="34"/>
        <v>Zaragoza-hasta-Santander</v>
      </c>
      <c r="D2204">
        <v>395</v>
      </c>
      <c r="E2204" t="str">
        <f>VLOOKUP(A2204,Municipios!$B$2:$B$223,1,FALSE)</f>
        <v>Zaragoza</v>
      </c>
    </row>
    <row r="2205" spans="1:5" x14ac:dyDescent="0.2">
      <c r="A2205" t="s">
        <v>530</v>
      </c>
      <c r="B2205" t="s">
        <v>498</v>
      </c>
      <c r="C2205" s="19" t="str">
        <f t="shared" si="34"/>
        <v>Zamora-hasta-Santander</v>
      </c>
      <c r="D2205">
        <v>351</v>
      </c>
      <c r="E2205" t="str">
        <f>VLOOKUP(A2205,Municipios!$B$2:$B$223,1,FALSE)</f>
        <v>Zamora</v>
      </c>
    </row>
    <row r="2206" spans="1:5" x14ac:dyDescent="0.2">
      <c r="A2206" t="s">
        <v>1740</v>
      </c>
      <c r="B2206" t="s">
        <v>498</v>
      </c>
      <c r="C2206" s="19" t="str">
        <f t="shared" si="34"/>
        <v>Vitoria-Gasteiz-hasta-Santander</v>
      </c>
      <c r="D2206">
        <v>167</v>
      </c>
      <c r="E2206" t="str">
        <f>VLOOKUP(A2206,Municipios!$B$2:$B$223,1,FALSE)</f>
        <v>Vitoria-Gasteiz</v>
      </c>
    </row>
    <row r="2207" spans="1:5" x14ac:dyDescent="0.2">
      <c r="A2207" t="s">
        <v>528</v>
      </c>
      <c r="B2207" t="s">
        <v>498</v>
      </c>
      <c r="C2207" s="19" t="str">
        <f t="shared" si="34"/>
        <v>Valladolid-hasta-Santander</v>
      </c>
      <c r="D2207">
        <v>253</v>
      </c>
      <c r="E2207" t="str">
        <f>VLOOKUP(A2207,Municipios!$B$2:$B$223,1,FALSE)</f>
        <v>Valladolid</v>
      </c>
    </row>
    <row r="2208" spans="1:5" x14ac:dyDescent="0.2">
      <c r="A2208" t="s">
        <v>527</v>
      </c>
      <c r="B2208" t="s">
        <v>498</v>
      </c>
      <c r="C2208" s="19" t="str">
        <f t="shared" si="34"/>
        <v>Valencia-hasta-Santander</v>
      </c>
      <c r="D2208">
        <v>749</v>
      </c>
      <c r="E2208" t="str">
        <f>VLOOKUP(A2208,Municipios!$B$2:$B$223,1,FALSE)</f>
        <v>Valencia</v>
      </c>
    </row>
    <row r="2209" spans="1:5" x14ac:dyDescent="0.2">
      <c r="A2209" t="s">
        <v>488</v>
      </c>
      <c r="B2209" t="s">
        <v>498</v>
      </c>
      <c r="C2209" s="19" t="str">
        <f t="shared" si="34"/>
        <v>Toledo-hasta-Santander</v>
      </c>
      <c r="D2209">
        <v>474</v>
      </c>
      <c r="E2209" t="str">
        <f>VLOOKUP(A2209,Municipios!$B$2:$B$223,1,FALSE)</f>
        <v>Toledo</v>
      </c>
    </row>
    <row r="2210" spans="1:5" x14ac:dyDescent="0.2">
      <c r="A2210" t="s">
        <v>504</v>
      </c>
      <c r="B2210" t="s">
        <v>498</v>
      </c>
      <c r="C2210" s="19" t="str">
        <f t="shared" si="34"/>
        <v>Teruel-hasta-Santander</v>
      </c>
      <c r="D2210">
        <v>526</v>
      </c>
      <c r="E2210" t="str">
        <f>VLOOKUP(A2210,Municipios!$B$2:$B$223,1,FALSE)</f>
        <v>Teruel</v>
      </c>
    </row>
    <row r="2211" spans="1:5" x14ac:dyDescent="0.2">
      <c r="A2211" t="s">
        <v>502</v>
      </c>
      <c r="B2211" t="s">
        <v>498</v>
      </c>
      <c r="C2211" s="19" t="str">
        <f t="shared" si="34"/>
        <v>Soria-hasta-Santander</v>
      </c>
      <c r="D2211">
        <v>302</v>
      </c>
      <c r="E2211" t="str">
        <f>VLOOKUP(A2211,Municipios!$B$2:$B$223,1,FALSE)</f>
        <v>Soria</v>
      </c>
    </row>
    <row r="2212" spans="1:5" x14ac:dyDescent="0.2">
      <c r="A2212" t="s">
        <v>501</v>
      </c>
      <c r="B2212" t="s">
        <v>498</v>
      </c>
      <c r="C2212" s="19" t="str">
        <f t="shared" si="34"/>
        <v>Sevilla-hasta-Santander</v>
      </c>
      <c r="D2212">
        <v>933</v>
      </c>
      <c r="E2212" t="str">
        <f>VLOOKUP(A2212,Municipios!$B$2:$B$223,1,FALSE)</f>
        <v>Sevilla</v>
      </c>
    </row>
    <row r="2213" spans="1:5" x14ac:dyDescent="0.2">
      <c r="A2213" t="s">
        <v>499</v>
      </c>
      <c r="B2213" t="s">
        <v>498</v>
      </c>
      <c r="C2213" s="19" t="str">
        <f t="shared" si="34"/>
        <v>Segovia-hasta-Santander</v>
      </c>
      <c r="D2213">
        <v>352</v>
      </c>
      <c r="E2213" t="str">
        <f>VLOOKUP(A2213,Municipios!$B$2:$B$223,1,FALSE)</f>
        <v>Segovia</v>
      </c>
    </row>
    <row r="2214" spans="1:5" x14ac:dyDescent="0.2">
      <c r="A2214" t="s">
        <v>488</v>
      </c>
      <c r="B2214" t="s">
        <v>499</v>
      </c>
      <c r="C2214" s="19" t="str">
        <f t="shared" si="34"/>
        <v>Toledo-hasta-Segovia</v>
      </c>
      <c r="D2214">
        <v>169</v>
      </c>
      <c r="E2214" t="str">
        <f>VLOOKUP(A2214,Municipios!$B$2:$B$223,1,FALSE)</f>
        <v>Toledo</v>
      </c>
    </row>
    <row r="2215" spans="1:5" x14ac:dyDescent="0.2">
      <c r="A2215" t="s">
        <v>531</v>
      </c>
      <c r="B2215" t="s">
        <v>499</v>
      </c>
      <c r="C2215" s="19" t="str">
        <f t="shared" si="34"/>
        <v>Zaragoza-hasta-Segovia</v>
      </c>
      <c r="D2215">
        <v>414</v>
      </c>
      <c r="E2215" t="str">
        <f>VLOOKUP(A2215,Municipios!$B$2:$B$223,1,FALSE)</f>
        <v>Zaragoza</v>
      </c>
    </row>
    <row r="2216" spans="1:5" x14ac:dyDescent="0.2">
      <c r="A2216" t="s">
        <v>530</v>
      </c>
      <c r="B2216" t="s">
        <v>499</v>
      </c>
      <c r="C2216" s="19" t="str">
        <f t="shared" si="34"/>
        <v>Zamora-hasta-Segovia</v>
      </c>
      <c r="D2216">
        <v>284</v>
      </c>
      <c r="E2216" t="str">
        <f>VLOOKUP(A2216,Municipios!$B$2:$B$223,1,FALSE)</f>
        <v>Zamora</v>
      </c>
    </row>
    <row r="2217" spans="1:5" x14ac:dyDescent="0.2">
      <c r="A2217" t="s">
        <v>1740</v>
      </c>
      <c r="B2217" t="s">
        <v>499</v>
      </c>
      <c r="C2217" s="19" t="str">
        <f t="shared" si="34"/>
        <v>Vitoria-Gasteiz-hasta-Segovia</v>
      </c>
      <c r="D2217">
        <v>305</v>
      </c>
      <c r="E2217" t="str">
        <f>VLOOKUP(A2217,Municipios!$B$2:$B$223,1,FALSE)</f>
        <v>Vitoria-Gasteiz</v>
      </c>
    </row>
    <row r="2218" spans="1:5" x14ac:dyDescent="0.2">
      <c r="A2218" t="s">
        <v>527</v>
      </c>
      <c r="B2218" t="s">
        <v>499</v>
      </c>
      <c r="C2218" s="19" t="str">
        <f t="shared" si="34"/>
        <v>Valencia-hasta-Segovia</v>
      </c>
      <c r="D2218">
        <v>465</v>
      </c>
      <c r="E2218" t="str">
        <f>VLOOKUP(A2218,Municipios!$B$2:$B$223,1,FALSE)</f>
        <v>Valencia</v>
      </c>
    </row>
    <row r="2219" spans="1:5" x14ac:dyDescent="0.2">
      <c r="A2219" t="s">
        <v>528</v>
      </c>
      <c r="B2219" t="s">
        <v>499</v>
      </c>
      <c r="C2219" s="19" t="str">
        <f t="shared" si="34"/>
        <v>Valladolid-hasta-Segovia</v>
      </c>
      <c r="D2219">
        <v>141</v>
      </c>
      <c r="E2219" t="str">
        <f>VLOOKUP(A2219,Municipios!$B$2:$B$223,1,FALSE)</f>
        <v>Valladolid</v>
      </c>
    </row>
    <row r="2220" spans="1:5" x14ac:dyDescent="0.2">
      <c r="A2220" t="s">
        <v>504</v>
      </c>
      <c r="B2220" t="s">
        <v>499</v>
      </c>
      <c r="C2220" s="19" t="str">
        <f t="shared" si="34"/>
        <v>Teruel-hasta-Segovia</v>
      </c>
      <c r="D2220">
        <v>394</v>
      </c>
      <c r="E2220" t="str">
        <f>VLOOKUP(A2220,Municipios!$B$2:$B$223,1,FALSE)</f>
        <v>Teruel</v>
      </c>
    </row>
    <row r="2221" spans="1:5" x14ac:dyDescent="0.2">
      <c r="A2221" t="s">
        <v>503</v>
      </c>
      <c r="B2221" t="s">
        <v>499</v>
      </c>
      <c r="C2221" s="19" t="str">
        <f t="shared" si="34"/>
        <v>Tarragona-hasta-Segovia</v>
      </c>
      <c r="D2221">
        <v>679</v>
      </c>
      <c r="E2221" t="str">
        <f>VLOOKUP(A2221,Municipios!$B$2:$B$223,1,FALSE)</f>
        <v>Tarragona</v>
      </c>
    </row>
    <row r="2222" spans="1:5" x14ac:dyDescent="0.2">
      <c r="A2222" t="s">
        <v>502</v>
      </c>
      <c r="B2222" t="s">
        <v>499</v>
      </c>
      <c r="C2222" s="19" t="str">
        <f t="shared" si="34"/>
        <v>Soria-hasta-Segovia</v>
      </c>
      <c r="D2222">
        <v>190</v>
      </c>
      <c r="E2222" t="str">
        <f>VLOOKUP(A2222,Municipios!$B$2:$B$223,1,FALSE)</f>
        <v>Soria</v>
      </c>
    </row>
    <row r="2223" spans="1:5" x14ac:dyDescent="0.2">
      <c r="A2223" t="s">
        <v>501</v>
      </c>
      <c r="B2223" t="s">
        <v>499</v>
      </c>
      <c r="C2223" s="19" t="str">
        <f t="shared" si="34"/>
        <v>Sevilla-hasta-Segovia</v>
      </c>
      <c r="D2223">
        <v>632</v>
      </c>
      <c r="E2223" t="str">
        <f>VLOOKUP(A2223,Municipios!$B$2:$B$223,1,FALSE)</f>
        <v>Sevilla</v>
      </c>
    </row>
    <row r="2224" spans="1:5" x14ac:dyDescent="0.2">
      <c r="A2224" t="s">
        <v>488</v>
      </c>
      <c r="B2224" t="s">
        <v>501</v>
      </c>
      <c r="C2224" s="19" t="str">
        <f t="shared" si="34"/>
        <v>Toledo-hasta-Sevilla</v>
      </c>
      <c r="D2224">
        <v>445</v>
      </c>
      <c r="E2224" t="str">
        <f>VLOOKUP(A2224,Municipios!$B$2:$B$223,1,FALSE)</f>
        <v>Toledo</v>
      </c>
    </row>
    <row r="2225" spans="1:5" x14ac:dyDescent="0.2">
      <c r="A2225" t="s">
        <v>531</v>
      </c>
      <c r="B2225" t="s">
        <v>501</v>
      </c>
      <c r="C2225" s="19" t="str">
        <f t="shared" si="34"/>
        <v>Zaragoza-hasta-Sevilla</v>
      </c>
      <c r="D2225">
        <v>846</v>
      </c>
      <c r="E2225" t="str">
        <f>VLOOKUP(A2225,Municipios!$B$2:$B$223,1,FALSE)</f>
        <v>Zaragoza</v>
      </c>
    </row>
    <row r="2226" spans="1:5" x14ac:dyDescent="0.2">
      <c r="A2226" t="s">
        <v>530</v>
      </c>
      <c r="B2226" t="s">
        <v>501</v>
      </c>
      <c r="C2226" s="19" t="str">
        <f t="shared" si="34"/>
        <v>Zamora-hasta-Sevilla</v>
      </c>
      <c r="D2226">
        <v>538</v>
      </c>
      <c r="E2226" t="str">
        <f>VLOOKUP(A2226,Municipios!$B$2:$B$223,1,FALSE)</f>
        <v>Zamora</v>
      </c>
    </row>
    <row r="2227" spans="1:5" x14ac:dyDescent="0.2">
      <c r="A2227" t="s">
        <v>1740</v>
      </c>
      <c r="B2227" t="s">
        <v>501</v>
      </c>
      <c r="C2227" s="19" t="str">
        <f t="shared" si="34"/>
        <v>Vitoria-Gasteiz-hasta-Sevilla</v>
      </c>
      <c r="D2227">
        <v>879</v>
      </c>
      <c r="E2227" t="str">
        <f>VLOOKUP(A2227,Municipios!$B$2:$B$223,1,FALSE)</f>
        <v>Vitoria-Gasteiz</v>
      </c>
    </row>
    <row r="2228" spans="1:5" x14ac:dyDescent="0.2">
      <c r="A2228" t="s">
        <v>527</v>
      </c>
      <c r="B2228" t="s">
        <v>501</v>
      </c>
      <c r="C2228" s="19" t="str">
        <f t="shared" si="34"/>
        <v>Valencia-hasta-Sevilla</v>
      </c>
      <c r="D2228">
        <v>686</v>
      </c>
      <c r="E2228" t="str">
        <f>VLOOKUP(A2228,Municipios!$B$2:$B$223,1,FALSE)</f>
        <v>Valencia</v>
      </c>
    </row>
    <row r="2229" spans="1:5" x14ac:dyDescent="0.2">
      <c r="A2229" t="s">
        <v>504</v>
      </c>
      <c r="B2229" t="s">
        <v>501</v>
      </c>
      <c r="C2229" s="19" t="str">
        <f t="shared" si="34"/>
        <v>Teruel-hasta-Sevilla</v>
      </c>
      <c r="D2229">
        <v>721</v>
      </c>
      <c r="E2229" t="str">
        <f>VLOOKUP(A2229,Municipios!$B$2:$B$223,1,FALSE)</f>
        <v>Teruel</v>
      </c>
    </row>
    <row r="2230" spans="1:5" x14ac:dyDescent="0.2">
      <c r="A2230" t="s">
        <v>503</v>
      </c>
      <c r="B2230" t="s">
        <v>501</v>
      </c>
      <c r="C2230" s="19" t="str">
        <f t="shared" si="34"/>
        <v>Tarragona-hasta-Sevilla</v>
      </c>
      <c r="D2230">
        <v>941</v>
      </c>
      <c r="E2230" t="str">
        <f>VLOOKUP(A2230,Municipios!$B$2:$B$223,1,FALSE)</f>
        <v>Tarragona</v>
      </c>
    </row>
    <row r="2231" spans="1:5" x14ac:dyDescent="0.2">
      <c r="A2231" t="s">
        <v>502</v>
      </c>
      <c r="B2231" t="s">
        <v>501</v>
      </c>
      <c r="C2231" s="19" t="str">
        <f t="shared" si="34"/>
        <v>Soria-hasta-Sevilla</v>
      </c>
      <c r="D2231">
        <v>755</v>
      </c>
      <c r="E2231" t="str">
        <f>VLOOKUP(A2231,Municipios!$B$2:$B$223,1,FALSE)</f>
        <v>Soria</v>
      </c>
    </row>
    <row r="2232" spans="1:5" x14ac:dyDescent="0.2">
      <c r="A2232" t="s">
        <v>528</v>
      </c>
      <c r="B2232" t="s">
        <v>501</v>
      </c>
      <c r="C2232" s="19" t="str">
        <f t="shared" si="34"/>
        <v>Valladolid-hasta-Sevilla</v>
      </c>
      <c r="D2232">
        <v>593</v>
      </c>
      <c r="E2232" t="str">
        <f>VLOOKUP(A2232,Municipios!$B$2:$B$223,1,FALSE)</f>
        <v>Valladolid</v>
      </c>
    </row>
    <row r="2233" spans="1:5" x14ac:dyDescent="0.2">
      <c r="A2233" t="s">
        <v>528</v>
      </c>
      <c r="B2233" t="s">
        <v>502</v>
      </c>
      <c r="C2233" s="19" t="str">
        <f t="shared" si="34"/>
        <v>Valladolid-hasta-Soria</v>
      </c>
      <c r="D2233">
        <v>204</v>
      </c>
      <c r="E2233" t="str">
        <f>VLOOKUP(A2233,Municipios!$B$2:$B$223,1,FALSE)</f>
        <v>Valladolid</v>
      </c>
    </row>
    <row r="2234" spans="1:5" x14ac:dyDescent="0.2">
      <c r="A2234" t="s">
        <v>530</v>
      </c>
      <c r="B2234" t="s">
        <v>502</v>
      </c>
      <c r="C2234" s="19" t="str">
        <f t="shared" si="34"/>
        <v>Zamora-hasta-Soria</v>
      </c>
      <c r="D2234">
        <v>302</v>
      </c>
      <c r="E2234" t="str">
        <f>VLOOKUP(A2234,Municipios!$B$2:$B$223,1,FALSE)</f>
        <v>Zamora</v>
      </c>
    </row>
    <row r="2235" spans="1:5" x14ac:dyDescent="0.2">
      <c r="A2235" t="s">
        <v>1740</v>
      </c>
      <c r="B2235" t="s">
        <v>502</v>
      </c>
      <c r="C2235" s="19" t="str">
        <f t="shared" si="34"/>
        <v>Vitoria-Gasteiz-hasta-Soria</v>
      </c>
      <c r="D2235">
        <v>195</v>
      </c>
      <c r="E2235" t="str">
        <f>VLOOKUP(A2235,Municipios!$B$2:$B$223,1,FALSE)</f>
        <v>Vitoria-Gasteiz</v>
      </c>
    </row>
    <row r="2236" spans="1:5" x14ac:dyDescent="0.2">
      <c r="A2236" t="s">
        <v>488</v>
      </c>
      <c r="B2236" t="s">
        <v>502</v>
      </c>
      <c r="C2236" s="19" t="str">
        <f t="shared" si="34"/>
        <v>Toledo-hasta-Soria</v>
      </c>
      <c r="D2236">
        <v>298</v>
      </c>
      <c r="E2236" t="str">
        <f>VLOOKUP(A2236,Municipios!$B$2:$B$223,1,FALSE)</f>
        <v>Toledo</v>
      </c>
    </row>
    <row r="2237" spans="1:5" x14ac:dyDescent="0.2">
      <c r="A2237" t="s">
        <v>504</v>
      </c>
      <c r="B2237" t="s">
        <v>502</v>
      </c>
      <c r="C2237" s="19" t="str">
        <f t="shared" si="34"/>
        <v>Teruel-hasta-Soria</v>
      </c>
      <c r="D2237">
        <v>222</v>
      </c>
      <c r="E2237" t="str">
        <f>VLOOKUP(A2237,Municipios!$B$2:$B$223,1,FALSE)</f>
        <v>Teruel</v>
      </c>
    </row>
    <row r="2238" spans="1:5" x14ac:dyDescent="0.2">
      <c r="A2238" t="s">
        <v>503</v>
      </c>
      <c r="B2238" t="s">
        <v>502</v>
      </c>
      <c r="C2238" s="19" t="str">
        <f t="shared" si="34"/>
        <v>Tarragona-hasta-Soria</v>
      </c>
      <c r="D2238">
        <v>430</v>
      </c>
      <c r="E2238" t="str">
        <f>VLOOKUP(A2238,Municipios!$B$2:$B$223,1,FALSE)</f>
        <v>Tarragona</v>
      </c>
    </row>
    <row r="2239" spans="1:5" x14ac:dyDescent="0.2">
      <c r="A2239" t="s">
        <v>527</v>
      </c>
      <c r="B2239" t="s">
        <v>502</v>
      </c>
      <c r="C2239" s="19" t="str">
        <f t="shared" ref="C2239:C2302" si="35">CONCATENATE(A2239,"-hasta-",B2239)</f>
        <v>Valencia-hasta-Soria</v>
      </c>
      <c r="D2239">
        <v>420</v>
      </c>
      <c r="E2239" t="str">
        <f>VLOOKUP(A2239,Municipios!$B$2:$B$223,1,FALSE)</f>
        <v>Valencia</v>
      </c>
    </row>
    <row r="2240" spans="1:5" x14ac:dyDescent="0.2">
      <c r="A2240" t="s">
        <v>531</v>
      </c>
      <c r="B2240" t="s">
        <v>502</v>
      </c>
      <c r="C2240" s="19" t="str">
        <f t="shared" si="35"/>
        <v>Zaragoza-hasta-Soria</v>
      </c>
      <c r="D2240">
        <v>158</v>
      </c>
      <c r="E2240" t="str">
        <f>VLOOKUP(A2240,Municipios!$B$2:$B$223,1,FALSE)</f>
        <v>Zaragoza</v>
      </c>
    </row>
    <row r="2241" spans="1:5" x14ac:dyDescent="0.2">
      <c r="A2241" t="s">
        <v>531</v>
      </c>
      <c r="B2241" t="s">
        <v>1744</v>
      </c>
      <c r="C2241" s="19" t="str">
        <f t="shared" si="35"/>
        <v>Zaragoza-hasta-Ávila</v>
      </c>
      <c r="D2241">
        <v>434</v>
      </c>
      <c r="E2241" t="str">
        <f>VLOOKUP(A2241,Municipios!$B$2:$B$223,1,FALSE)</f>
        <v>Zaragoza</v>
      </c>
    </row>
    <row r="2242" spans="1:5" x14ac:dyDescent="0.2">
      <c r="A2242" t="s">
        <v>495</v>
      </c>
      <c r="B2242" t="s">
        <v>1744</v>
      </c>
      <c r="C2242" s="19" t="str">
        <f t="shared" si="35"/>
        <v>Pontevedra-hasta-Ávila</v>
      </c>
      <c r="D2242">
        <v>529</v>
      </c>
      <c r="E2242" t="str">
        <f>VLOOKUP(A2242,Municipios!$B$2:$B$223,1,FALSE)</f>
        <v>Pontevedra</v>
      </c>
    </row>
    <row r="2243" spans="1:5" x14ac:dyDescent="0.2">
      <c r="A2243" t="s">
        <v>502</v>
      </c>
      <c r="B2243" t="s">
        <v>1744</v>
      </c>
      <c r="C2243" s="19" t="str">
        <f t="shared" si="35"/>
        <v>Soria-hasta-Ávila</v>
      </c>
      <c r="D2243">
        <v>252</v>
      </c>
      <c r="E2243" t="str">
        <f>VLOOKUP(A2243,Municipios!$B$2:$B$223,1,FALSE)</f>
        <v>Soria</v>
      </c>
    </row>
    <row r="2244" spans="1:5" x14ac:dyDescent="0.2">
      <c r="A2244" t="s">
        <v>496</v>
      </c>
      <c r="B2244" t="s">
        <v>1744</v>
      </c>
      <c r="C2244" s="19" t="str">
        <f t="shared" si="35"/>
        <v>Salamanca-hasta-Ávila</v>
      </c>
      <c r="D2244">
        <v>94</v>
      </c>
      <c r="E2244" t="str">
        <f>VLOOKUP(A2244,Municipios!$B$2:$B$223,1,FALSE)</f>
        <v>Salamanca</v>
      </c>
    </row>
    <row r="2245" spans="1:5" x14ac:dyDescent="0.2">
      <c r="A2245" t="s">
        <v>503</v>
      </c>
      <c r="B2245" t="s">
        <v>1744</v>
      </c>
      <c r="C2245" s="19" t="str">
        <f t="shared" si="35"/>
        <v>Tarragona-hasta-Ávila</v>
      </c>
      <c r="D2245">
        <v>690</v>
      </c>
      <c r="E2245" t="str">
        <f>VLOOKUP(A2245,Municipios!$B$2:$B$223,1,FALSE)</f>
        <v>Tarragona</v>
      </c>
    </row>
    <row r="2246" spans="1:5" x14ac:dyDescent="0.2">
      <c r="A2246" t="s">
        <v>1799</v>
      </c>
      <c r="B2246" t="s">
        <v>1744</v>
      </c>
      <c r="C2246" s="19" t="str">
        <f t="shared" si="35"/>
        <v>Donostia-San Sebastián-hasta-Ávila</v>
      </c>
      <c r="D2246">
        <v>507</v>
      </c>
      <c r="E2246" t="str">
        <f>VLOOKUP(A2246,Municipios!$B$2:$B$223,1,FALSE)</f>
        <v>Donostia-San Sebastián</v>
      </c>
    </row>
    <row r="2247" spans="1:5" x14ac:dyDescent="0.2">
      <c r="A2247" t="s">
        <v>498</v>
      </c>
      <c r="B2247" t="s">
        <v>1744</v>
      </c>
      <c r="C2247" s="19" t="str">
        <f t="shared" si="35"/>
        <v>Santander-hasta-Ávila</v>
      </c>
      <c r="D2247">
        <v>378</v>
      </c>
      <c r="E2247" t="str">
        <f>VLOOKUP(A2247,Municipios!$B$2:$B$223,1,FALSE)</f>
        <v>Santander</v>
      </c>
    </row>
    <row r="2248" spans="1:5" x14ac:dyDescent="0.2">
      <c r="A2248" t="s">
        <v>499</v>
      </c>
      <c r="B2248" t="s">
        <v>1744</v>
      </c>
      <c r="C2248" s="19" t="str">
        <f t="shared" si="35"/>
        <v>Segovia-hasta-Ávila</v>
      </c>
      <c r="D2248">
        <v>66</v>
      </c>
      <c r="E2248" t="str">
        <f>VLOOKUP(A2248,Municipios!$B$2:$B$223,1,FALSE)</f>
        <v>Segovia</v>
      </c>
    </row>
    <row r="2249" spans="1:5" x14ac:dyDescent="0.2">
      <c r="A2249" t="s">
        <v>1927</v>
      </c>
      <c r="B2249" t="s">
        <v>1744</v>
      </c>
      <c r="C2249" s="19" t="str">
        <f t="shared" si="35"/>
        <v>Cáceres-hasta-Ávila</v>
      </c>
      <c r="D2249">
        <v>234</v>
      </c>
      <c r="E2249" t="str">
        <f>VLOOKUP(A2249,Municipios!$B$2:$B$223,1,FALSE)</f>
        <v>Cáceres</v>
      </c>
    </row>
    <row r="2250" spans="1:5" x14ac:dyDescent="0.2">
      <c r="A2250" t="s">
        <v>209</v>
      </c>
      <c r="B2250" t="s">
        <v>1744</v>
      </c>
      <c r="C2250" s="19" t="str">
        <f t="shared" si="35"/>
        <v>Burgos-hasta-Ávila</v>
      </c>
      <c r="D2250">
        <v>282</v>
      </c>
      <c r="E2250" t="str">
        <f>VLOOKUP(A2250,Municipios!$B$2:$B$223,1,FALSE)</f>
        <v>Burgos</v>
      </c>
    </row>
    <row r="2251" spans="1:5" x14ac:dyDescent="0.2">
      <c r="A2251" t="s">
        <v>529</v>
      </c>
      <c r="B2251" t="s">
        <v>1744</v>
      </c>
      <c r="C2251" s="19" t="str">
        <f t="shared" si="35"/>
        <v>Bilbao-hasta-Ávila</v>
      </c>
      <c r="D2251">
        <v>426</v>
      </c>
      <c r="E2251" t="str">
        <f>VLOOKUP(A2251,Municipios!$B$2:$B$223,1,FALSE)</f>
        <v>Bilbao</v>
      </c>
    </row>
    <row r="2252" spans="1:5" x14ac:dyDescent="0.2">
      <c r="A2252" t="s">
        <v>1745</v>
      </c>
      <c r="B2252" t="s">
        <v>1744</v>
      </c>
      <c r="C2252" s="19" t="str">
        <f t="shared" si="35"/>
        <v>Badajoz-hasta-Ávila</v>
      </c>
      <c r="D2252">
        <v>386</v>
      </c>
      <c r="E2252" t="str">
        <f>VLOOKUP(A2252,Municipios!$B$2:$B$223,1,FALSE)</f>
        <v>Badajoz</v>
      </c>
    </row>
    <row r="2253" spans="1:5" x14ac:dyDescent="0.2">
      <c r="A2253" t="s">
        <v>530</v>
      </c>
      <c r="B2253" t="s">
        <v>1744</v>
      </c>
      <c r="C2253" s="19" t="str">
        <f t="shared" si="35"/>
        <v>Zamora-hasta-Ávila</v>
      </c>
      <c r="D2253">
        <v>159</v>
      </c>
      <c r="E2253" t="str">
        <f>VLOOKUP(A2253,Municipios!$B$2:$B$223,1,FALSE)</f>
        <v>Zamora</v>
      </c>
    </row>
    <row r="2254" spans="1:5" x14ac:dyDescent="0.2">
      <c r="A2254" t="s">
        <v>1740</v>
      </c>
      <c r="B2254" t="s">
        <v>1744</v>
      </c>
      <c r="C2254" s="19" t="str">
        <f t="shared" si="35"/>
        <v>Vitoria-Gasteiz-hasta-Ávila</v>
      </c>
      <c r="D2254">
        <v>390</v>
      </c>
      <c r="E2254" t="str">
        <f>VLOOKUP(A2254,Municipios!$B$2:$B$223,1,FALSE)</f>
        <v>Vitoria-Gasteiz</v>
      </c>
    </row>
    <row r="2255" spans="1:5" x14ac:dyDescent="0.2">
      <c r="A2255" t="s">
        <v>528</v>
      </c>
      <c r="B2255" t="s">
        <v>1744</v>
      </c>
      <c r="C2255" s="19" t="str">
        <f t="shared" si="35"/>
        <v>Valladolid-hasta-Ávila</v>
      </c>
      <c r="D2255">
        <v>160</v>
      </c>
      <c r="E2255" t="str">
        <f>VLOOKUP(A2255,Municipios!$B$2:$B$223,1,FALSE)</f>
        <v>Valladolid</v>
      </c>
    </row>
    <row r="2256" spans="1:5" x14ac:dyDescent="0.2">
      <c r="A2256" t="s">
        <v>527</v>
      </c>
      <c r="B2256" t="s">
        <v>1744</v>
      </c>
      <c r="C2256" s="19" t="str">
        <f t="shared" si="35"/>
        <v>Valencia-hasta-Ávila</v>
      </c>
      <c r="D2256">
        <v>485</v>
      </c>
      <c r="E2256" t="str">
        <f>VLOOKUP(A2256,Municipios!$B$2:$B$223,1,FALSE)</f>
        <v>Valencia</v>
      </c>
    </row>
    <row r="2257" spans="1:5" x14ac:dyDescent="0.2">
      <c r="A2257" t="s">
        <v>488</v>
      </c>
      <c r="B2257" t="s">
        <v>1744</v>
      </c>
      <c r="C2257" s="19" t="str">
        <f t="shared" si="35"/>
        <v>Toledo-hasta-Ávila</v>
      </c>
      <c r="D2257">
        <v>133</v>
      </c>
      <c r="E2257" t="str">
        <f>VLOOKUP(A2257,Municipios!$B$2:$B$223,1,FALSE)</f>
        <v>Toledo</v>
      </c>
    </row>
    <row r="2258" spans="1:5" x14ac:dyDescent="0.2">
      <c r="A2258" t="s">
        <v>504</v>
      </c>
      <c r="B2258" t="s">
        <v>1744</v>
      </c>
      <c r="C2258" s="19" t="str">
        <f t="shared" si="35"/>
        <v>Teruel-hasta-Ávila</v>
      </c>
      <c r="D2258">
        <v>414</v>
      </c>
      <c r="E2258" t="str">
        <f>VLOOKUP(A2258,Municipios!$B$2:$B$223,1,FALSE)</f>
        <v>Teruel</v>
      </c>
    </row>
    <row r="2259" spans="1:5" x14ac:dyDescent="0.2">
      <c r="A2259" t="s">
        <v>491</v>
      </c>
      <c r="B2259" t="s">
        <v>1744</v>
      </c>
      <c r="C2259" s="19" t="str">
        <f t="shared" si="35"/>
        <v>Pamplona/Iruña-hasta-Ávila</v>
      </c>
      <c r="D2259">
        <v>480</v>
      </c>
      <c r="E2259" t="str">
        <f>VLOOKUP(A2259,Municipios!$B$2:$B$223,1,FALSE)</f>
        <v>Pamplona/Iruña</v>
      </c>
    </row>
    <row r="2260" spans="1:5" x14ac:dyDescent="0.2">
      <c r="A2260" t="s">
        <v>489</v>
      </c>
      <c r="B2260" t="s">
        <v>1744</v>
      </c>
      <c r="C2260" s="19" t="str">
        <f t="shared" si="35"/>
        <v>Málaga-hasta-Ávila</v>
      </c>
      <c r="D2260">
        <v>673</v>
      </c>
      <c r="E2260" t="str">
        <f>VLOOKUP(A2260,Municipios!$B$2:$B$223,1,FALSE)</f>
        <v>Málaga</v>
      </c>
    </row>
    <row r="2261" spans="1:5" x14ac:dyDescent="0.2">
      <c r="A2261" t="s">
        <v>1882</v>
      </c>
      <c r="B2261" t="s">
        <v>1744</v>
      </c>
      <c r="C2261" s="19" t="str">
        <f t="shared" si="35"/>
        <v>Barcelona-hasta-Ávila</v>
      </c>
      <c r="D2261">
        <v>734</v>
      </c>
      <c r="E2261" t="str">
        <f>VLOOKUP(A2261,Municipios!$B$2:$B$223,1,FALSE)</f>
        <v>Barcelona</v>
      </c>
    </row>
    <row r="2262" spans="1:5" ht="25.5" x14ac:dyDescent="0.2">
      <c r="A2262" t="s">
        <v>1544</v>
      </c>
      <c r="B2262" t="s">
        <v>1744</v>
      </c>
      <c r="C2262" s="19" t="str">
        <f t="shared" si="35"/>
        <v>Castellón de la Plana/Castelló de la Plana-hasta-Ávila</v>
      </c>
      <c r="D2262">
        <v>557</v>
      </c>
      <c r="E2262" t="str">
        <f>VLOOKUP(A2262,Municipios!$B$2:$B$223,1,FALSE)</f>
        <v>Castellón de la Plana/Castelló de la Plana</v>
      </c>
    </row>
    <row r="2263" spans="1:5" x14ac:dyDescent="0.2">
      <c r="A2263" t="s">
        <v>500</v>
      </c>
      <c r="B2263" t="s">
        <v>1744</v>
      </c>
      <c r="C2263" s="19" t="str">
        <f t="shared" si="35"/>
        <v>Jaén-hasta-Ávila</v>
      </c>
      <c r="D2263">
        <v>450</v>
      </c>
      <c r="E2263" t="str">
        <f>VLOOKUP(A2263,Municipios!$B$2:$B$223,1,FALSE)</f>
        <v>Jaén</v>
      </c>
    </row>
    <row r="2264" spans="1:5" x14ac:dyDescent="0.2">
      <c r="A2264" t="s">
        <v>1800</v>
      </c>
      <c r="B2264" t="s">
        <v>1744</v>
      </c>
      <c r="C2264" s="19" t="str">
        <f t="shared" si="35"/>
        <v>Huelva-hasta-Ávila</v>
      </c>
      <c r="D2264">
        <v>596</v>
      </c>
      <c r="E2264" t="str">
        <f>VLOOKUP(A2264,Municipios!$B$2:$B$223,1,FALSE)</f>
        <v>Huelva</v>
      </c>
    </row>
    <row r="2265" spans="1:5" x14ac:dyDescent="0.2">
      <c r="A2265" t="s">
        <v>492</v>
      </c>
      <c r="B2265" t="s">
        <v>1744</v>
      </c>
      <c r="C2265" s="19" t="str">
        <f t="shared" si="35"/>
        <v>Ourense-hasta-Ávila</v>
      </c>
      <c r="D2265">
        <v>441</v>
      </c>
      <c r="E2265" t="str">
        <f>VLOOKUP(A2265,Municipios!$B$2:$B$223,1,FALSE)</f>
        <v>Ourense</v>
      </c>
    </row>
    <row r="2266" spans="1:5" x14ac:dyDescent="0.2">
      <c r="A2266" t="s">
        <v>208</v>
      </c>
      <c r="B2266" t="s">
        <v>1744</v>
      </c>
      <c r="C2266" s="19" t="str">
        <f t="shared" si="35"/>
        <v>Guadalajara-hasta-Ávila</v>
      </c>
      <c r="D2266">
        <v>174</v>
      </c>
      <c r="E2266" t="str">
        <f>VLOOKUP(A2266,Municipios!$B$2:$B$223,1,FALSE)</f>
        <v>Guadalajara</v>
      </c>
    </row>
    <row r="2267" spans="1:5" x14ac:dyDescent="0.2">
      <c r="A2267" t="s">
        <v>494</v>
      </c>
      <c r="B2267" t="s">
        <v>1744</v>
      </c>
      <c r="C2267" s="19" t="str">
        <f t="shared" si="35"/>
        <v>Palencia-hasta-Ávila</v>
      </c>
      <c r="D2267">
        <v>184</v>
      </c>
      <c r="E2267" t="str">
        <f>VLOOKUP(A2267,Municipios!$B$2:$B$223,1,FALSE)</f>
        <v>Palencia</v>
      </c>
    </row>
    <row r="2268" spans="1:5" x14ac:dyDescent="0.2">
      <c r="A2268" t="s">
        <v>630</v>
      </c>
      <c r="B2268" t="s">
        <v>1744</v>
      </c>
      <c r="C2268" s="19" t="str">
        <f t="shared" si="35"/>
        <v>Granada-hasta-Ávila</v>
      </c>
      <c r="D2268">
        <v>541</v>
      </c>
      <c r="E2268" t="str">
        <f>VLOOKUP(A2268,Municipios!$B$2:$B$223,1,FALSE)</f>
        <v>Granada</v>
      </c>
    </row>
    <row r="2269" spans="1:5" x14ac:dyDescent="0.2">
      <c r="A2269" t="s">
        <v>207</v>
      </c>
      <c r="B2269" t="s">
        <v>1744</v>
      </c>
      <c r="C2269" s="19" t="str">
        <f t="shared" si="35"/>
        <v>Girona-hasta-Ávila</v>
      </c>
      <c r="D2269">
        <v>816</v>
      </c>
      <c r="E2269" t="str">
        <f>VLOOKUP(A2269,Municipios!$B$2:$B$223,1,FALSE)</f>
        <v>Girona</v>
      </c>
    </row>
    <row r="2270" spans="1:5" x14ac:dyDescent="0.2">
      <c r="A2270" t="s">
        <v>98</v>
      </c>
      <c r="B2270" t="s">
        <v>1744</v>
      </c>
      <c r="C2270" s="19" t="str">
        <f t="shared" si="35"/>
        <v>Cuenca-hasta-Ávila</v>
      </c>
      <c r="D2270">
        <v>300</v>
      </c>
      <c r="E2270" t="str">
        <f>VLOOKUP(A2270,Municipios!$B$2:$B$223,1,FALSE)</f>
        <v>Cuenca</v>
      </c>
    </row>
    <row r="2271" spans="1:5" x14ac:dyDescent="0.2">
      <c r="A2271" t="s">
        <v>97</v>
      </c>
      <c r="B2271" t="s">
        <v>1744</v>
      </c>
      <c r="C2271" s="19" t="str">
        <f t="shared" si="35"/>
        <v>Coruña (A)-hasta-Ávila</v>
      </c>
      <c r="D2271">
        <v>540</v>
      </c>
      <c r="E2271" t="str">
        <f>VLOOKUP(A2271,Municipios!$B$2:$B$223,1,FALSE)</f>
        <v>Coruña (A)</v>
      </c>
    </row>
    <row r="2272" spans="1:5" x14ac:dyDescent="0.2">
      <c r="A2272" t="s">
        <v>497</v>
      </c>
      <c r="B2272" t="s">
        <v>1744</v>
      </c>
      <c r="C2272" s="19" t="str">
        <f t="shared" si="35"/>
        <v>Huesca-hasta-Ávila</v>
      </c>
      <c r="D2272">
        <v>505</v>
      </c>
      <c r="E2272" t="str">
        <f>VLOOKUP(A2272,Municipios!$B$2:$B$223,1,FALSE)</f>
        <v>Huesca</v>
      </c>
    </row>
    <row r="2273" spans="1:5" x14ac:dyDescent="0.2">
      <c r="A2273" t="s">
        <v>25</v>
      </c>
      <c r="B2273" t="s">
        <v>1744</v>
      </c>
      <c r="C2273" s="19" t="str">
        <f t="shared" si="35"/>
        <v>Ciudad Real-hasta-Ávila</v>
      </c>
      <c r="D2273">
        <v>305</v>
      </c>
      <c r="E2273" t="str">
        <f>VLOOKUP(A2273,Municipios!$B$2:$B$223,1,FALSE)</f>
        <v>Ciudad Real</v>
      </c>
    </row>
    <row r="2274" spans="1:5" x14ac:dyDescent="0.2">
      <c r="A2274" t="s">
        <v>1493</v>
      </c>
      <c r="B2274" t="s">
        <v>1744</v>
      </c>
      <c r="C2274" s="19" t="str">
        <f t="shared" si="35"/>
        <v>Cádiz-hasta-Ávila</v>
      </c>
      <c r="D2274">
        <v>633</v>
      </c>
      <c r="E2274" t="str">
        <f>VLOOKUP(A2274,Municipios!$B$2:$B$223,1,FALSE)</f>
        <v>Cádiz</v>
      </c>
    </row>
    <row r="2275" spans="1:5" x14ac:dyDescent="0.2">
      <c r="A2275" t="s">
        <v>486</v>
      </c>
      <c r="B2275" t="s">
        <v>1744</v>
      </c>
      <c r="C2275" s="19" t="str">
        <f t="shared" si="35"/>
        <v>Lugo-hasta-Ávila</v>
      </c>
      <c r="D2275">
        <v>451</v>
      </c>
      <c r="E2275" t="str">
        <f>VLOOKUP(A2275,Municipios!$B$2:$B$223,1,FALSE)</f>
        <v>Lugo</v>
      </c>
    </row>
    <row r="2276" spans="1:5" x14ac:dyDescent="0.2">
      <c r="A2276" t="s">
        <v>210</v>
      </c>
      <c r="B2276" t="s">
        <v>1744</v>
      </c>
      <c r="C2276" s="19" t="str">
        <f t="shared" si="35"/>
        <v>León-hasta-Ávila</v>
      </c>
      <c r="D2276">
        <v>282</v>
      </c>
      <c r="E2276" t="str">
        <f>VLOOKUP(A2276,Municipios!$B$2:$B$223,1,FALSE)</f>
        <v>León</v>
      </c>
    </row>
    <row r="2277" spans="1:5" x14ac:dyDescent="0.2">
      <c r="A2277" t="s">
        <v>211</v>
      </c>
      <c r="B2277" t="s">
        <v>1744</v>
      </c>
      <c r="C2277" s="19" t="str">
        <f t="shared" si="35"/>
        <v>Lleida-hasta-Ávila</v>
      </c>
      <c r="D2277">
        <v>595</v>
      </c>
      <c r="E2277" t="str">
        <f>VLOOKUP(A2277,Municipios!$B$2:$B$223,1,FALSE)</f>
        <v>Lleida</v>
      </c>
    </row>
    <row r="2278" spans="1:5" x14ac:dyDescent="0.2">
      <c r="A2278" t="s">
        <v>487</v>
      </c>
      <c r="B2278" t="s">
        <v>1744</v>
      </c>
      <c r="C2278" s="19" t="str">
        <f t="shared" si="35"/>
        <v>Madrid-hasta-Ávila</v>
      </c>
      <c r="D2278">
        <v>110</v>
      </c>
      <c r="E2278" t="str">
        <f>VLOOKUP(A2278,Municipios!$B$2:$B$223,1,FALSE)</f>
        <v>Madrid</v>
      </c>
    </row>
    <row r="2279" spans="1:5" x14ac:dyDescent="0.2">
      <c r="A2279" t="s">
        <v>390</v>
      </c>
      <c r="B2279" t="s">
        <v>1744</v>
      </c>
      <c r="C2279" s="19" t="str">
        <f t="shared" si="35"/>
        <v>Logroño-hasta-Ávila</v>
      </c>
      <c r="D2279">
        <v>425</v>
      </c>
      <c r="E2279" t="str">
        <f>VLOOKUP(A2279,Municipios!$B$2:$B$223,1,FALSE)</f>
        <v>Logroño</v>
      </c>
    </row>
    <row r="2280" spans="1:5" x14ac:dyDescent="0.2">
      <c r="A2280" t="s">
        <v>490</v>
      </c>
      <c r="B2280" t="s">
        <v>1744</v>
      </c>
      <c r="C2280" s="19" t="str">
        <f t="shared" si="35"/>
        <v>Murcia-hasta-Ávila</v>
      </c>
      <c r="D2280">
        <v>526</v>
      </c>
      <c r="E2280" t="str">
        <f>VLOOKUP(A2280,Municipios!$B$2:$B$223,1,FALSE)</f>
        <v>Murcia</v>
      </c>
    </row>
    <row r="2281" spans="1:5" x14ac:dyDescent="0.2">
      <c r="A2281" t="s">
        <v>501</v>
      </c>
      <c r="B2281" t="s">
        <v>1744</v>
      </c>
      <c r="C2281" s="19" t="str">
        <f t="shared" si="35"/>
        <v>Sevilla-hasta-Ávila</v>
      </c>
      <c r="D2281">
        <v>514</v>
      </c>
      <c r="E2281" t="str">
        <f>VLOOKUP(A2281,Municipios!$B$2:$B$223,1,FALSE)</f>
        <v>Sevilla</v>
      </c>
    </row>
    <row r="2282" spans="1:5" x14ac:dyDescent="0.2">
      <c r="A2282" t="s">
        <v>493</v>
      </c>
      <c r="B2282" t="s">
        <v>1744</v>
      </c>
      <c r="C2282" s="19" t="str">
        <f t="shared" si="35"/>
        <v>Oviedo-hasta-Ávila</v>
      </c>
      <c r="D2282">
        <v>383</v>
      </c>
      <c r="E2282" t="str">
        <f>VLOOKUP(A2282,Municipios!$B$2:$B$223,1,FALSE)</f>
        <v>Oviedo</v>
      </c>
    </row>
    <row r="2283" spans="1:5" x14ac:dyDescent="0.2">
      <c r="A2283" t="s">
        <v>26</v>
      </c>
      <c r="B2283" t="s">
        <v>1744</v>
      </c>
      <c r="C2283" s="19" t="str">
        <f t="shared" si="35"/>
        <v>Córdoba-hasta-Ávila</v>
      </c>
      <c r="D2283">
        <v>514</v>
      </c>
      <c r="E2283" t="str">
        <f>VLOOKUP(A2283,Municipios!$B$2:$B$223,1,FALSE)</f>
        <v>Córdoba</v>
      </c>
    </row>
    <row r="2284" spans="1:5" x14ac:dyDescent="0.2">
      <c r="A2284" t="s">
        <v>528</v>
      </c>
      <c r="B2284" t="s">
        <v>503</v>
      </c>
      <c r="C2284" s="19" t="str">
        <f t="shared" si="35"/>
        <v>Valladolid-hasta-Tarragona</v>
      </c>
      <c r="D2284">
        <v>740</v>
      </c>
      <c r="E2284" t="str">
        <f>VLOOKUP(A2284,Municipios!$B$2:$B$223,1,FALSE)</f>
        <v>Valladolid</v>
      </c>
    </row>
    <row r="2285" spans="1:5" x14ac:dyDescent="0.2">
      <c r="A2285" t="s">
        <v>504</v>
      </c>
      <c r="B2285" t="s">
        <v>503</v>
      </c>
      <c r="C2285" s="19" t="str">
        <f t="shared" si="35"/>
        <v>Teruel-hasta-Tarragona</v>
      </c>
      <c r="D2285">
        <v>299</v>
      </c>
      <c r="E2285" t="str">
        <f>VLOOKUP(A2285,Municipios!$B$2:$B$223,1,FALSE)</f>
        <v>Teruel</v>
      </c>
    </row>
    <row r="2286" spans="1:5" x14ac:dyDescent="0.2">
      <c r="A2286" t="s">
        <v>527</v>
      </c>
      <c r="B2286" t="s">
        <v>503</v>
      </c>
      <c r="C2286" s="19" t="str">
        <f t="shared" si="35"/>
        <v>Valencia-hasta-Tarragona</v>
      </c>
      <c r="D2286">
        <v>266</v>
      </c>
      <c r="E2286" t="str">
        <f>VLOOKUP(A2286,Municipios!$B$2:$B$223,1,FALSE)</f>
        <v>Valencia</v>
      </c>
    </row>
    <row r="2287" spans="1:5" x14ac:dyDescent="0.2">
      <c r="A2287" t="s">
        <v>1740</v>
      </c>
      <c r="B2287" t="s">
        <v>503</v>
      </c>
      <c r="C2287" s="19" t="str">
        <f t="shared" si="35"/>
        <v>Vitoria-Gasteiz-hasta-Tarragona</v>
      </c>
      <c r="D2287">
        <v>531</v>
      </c>
      <c r="E2287" t="str">
        <f>VLOOKUP(A2287,Municipios!$B$2:$B$223,1,FALSE)</f>
        <v>Vitoria-Gasteiz</v>
      </c>
    </row>
    <row r="2288" spans="1:5" x14ac:dyDescent="0.2">
      <c r="A2288" t="s">
        <v>530</v>
      </c>
      <c r="B2288" t="s">
        <v>503</v>
      </c>
      <c r="C2288" s="19" t="str">
        <f t="shared" si="35"/>
        <v>Zamora-hasta-Tarragona</v>
      </c>
      <c r="D2288">
        <v>732</v>
      </c>
      <c r="E2288" t="str">
        <f>VLOOKUP(A2288,Municipios!$B$2:$B$223,1,FALSE)</f>
        <v>Zamora</v>
      </c>
    </row>
    <row r="2289" spans="1:5" x14ac:dyDescent="0.2">
      <c r="A2289" t="s">
        <v>531</v>
      </c>
      <c r="B2289" t="s">
        <v>503</v>
      </c>
      <c r="C2289" s="19" t="str">
        <f t="shared" si="35"/>
        <v>Zaragoza-hasta-Tarragona</v>
      </c>
      <c r="D2289">
        <v>273</v>
      </c>
      <c r="E2289" t="str">
        <f>VLOOKUP(A2289,Municipios!$B$2:$B$223,1,FALSE)</f>
        <v>Zaragoza</v>
      </c>
    </row>
    <row r="2290" spans="1:5" x14ac:dyDescent="0.2">
      <c r="A2290" t="s">
        <v>488</v>
      </c>
      <c r="B2290" t="s">
        <v>503</v>
      </c>
      <c r="C2290" s="19" t="str">
        <f t="shared" si="35"/>
        <v>Toledo-hasta-Tarragona</v>
      </c>
      <c r="D2290">
        <v>652</v>
      </c>
      <c r="E2290" t="str">
        <f>VLOOKUP(A2290,Municipios!$B$2:$B$223,1,FALSE)</f>
        <v>Toledo</v>
      </c>
    </row>
    <row r="2291" spans="1:5" x14ac:dyDescent="0.2">
      <c r="A2291" t="s">
        <v>488</v>
      </c>
      <c r="B2291" t="s">
        <v>504</v>
      </c>
      <c r="C2291" s="19" t="str">
        <f t="shared" si="35"/>
        <v>Toledo-hasta-Teruel</v>
      </c>
      <c r="D2291">
        <v>327</v>
      </c>
      <c r="E2291" t="str">
        <f>VLOOKUP(A2291,Municipios!$B$2:$B$223,1,FALSE)</f>
        <v>Toledo</v>
      </c>
    </row>
    <row r="2292" spans="1:5" x14ac:dyDescent="0.2">
      <c r="A2292" t="s">
        <v>527</v>
      </c>
      <c r="B2292" t="s">
        <v>504</v>
      </c>
      <c r="C2292" s="19" t="str">
        <f t="shared" si="35"/>
        <v>Valencia-hasta-Teruel</v>
      </c>
      <c r="D2292">
        <v>198</v>
      </c>
      <c r="E2292" t="str">
        <f>VLOOKUP(A2292,Municipios!$B$2:$B$223,1,FALSE)</f>
        <v>Valencia</v>
      </c>
    </row>
    <row r="2293" spans="1:5" x14ac:dyDescent="0.2">
      <c r="A2293" t="s">
        <v>528</v>
      </c>
      <c r="B2293" t="s">
        <v>504</v>
      </c>
      <c r="C2293" s="19" t="str">
        <f t="shared" si="35"/>
        <v>Valladolid-hasta-Teruel</v>
      </c>
      <c r="D2293">
        <v>436</v>
      </c>
      <c r="E2293" t="str">
        <f>VLOOKUP(A2293,Municipios!$B$2:$B$223,1,FALSE)</f>
        <v>Valladolid</v>
      </c>
    </row>
    <row r="2294" spans="1:5" x14ac:dyDescent="0.2">
      <c r="A2294" t="s">
        <v>1740</v>
      </c>
      <c r="B2294" t="s">
        <v>504</v>
      </c>
      <c r="C2294" s="19" t="str">
        <f t="shared" si="35"/>
        <v>Vitoria-Gasteiz-hasta-Teruel</v>
      </c>
      <c r="D2294">
        <v>441</v>
      </c>
      <c r="E2294" t="str">
        <f>VLOOKUP(A2294,Municipios!$B$2:$B$223,1,FALSE)</f>
        <v>Vitoria-Gasteiz</v>
      </c>
    </row>
    <row r="2295" spans="1:5" x14ac:dyDescent="0.2">
      <c r="A2295" t="s">
        <v>530</v>
      </c>
      <c r="B2295" t="s">
        <v>504</v>
      </c>
      <c r="C2295" s="19" t="str">
        <f t="shared" si="35"/>
        <v>Zamora-hasta-Teruel</v>
      </c>
      <c r="D2295">
        <v>534</v>
      </c>
      <c r="E2295" t="str">
        <f>VLOOKUP(A2295,Municipios!$B$2:$B$223,1,FALSE)</f>
        <v>Zamora</v>
      </c>
    </row>
    <row r="2296" spans="1:5" x14ac:dyDescent="0.2">
      <c r="A2296" t="s">
        <v>531</v>
      </c>
      <c r="B2296" t="s">
        <v>504</v>
      </c>
      <c r="C2296" s="19" t="str">
        <f t="shared" si="35"/>
        <v>Zaragoza-hasta-Teruel</v>
      </c>
      <c r="D2296">
        <v>181</v>
      </c>
      <c r="E2296" t="str">
        <f>VLOOKUP(A2296,Municipios!$B$2:$B$223,1,FALSE)</f>
        <v>Zaragoza</v>
      </c>
    </row>
    <row r="2297" spans="1:5" x14ac:dyDescent="0.2">
      <c r="A2297" t="s">
        <v>531</v>
      </c>
      <c r="B2297" t="s">
        <v>488</v>
      </c>
      <c r="C2297" s="19" t="str">
        <f t="shared" si="35"/>
        <v>Zaragoza-hasta-Toledo</v>
      </c>
      <c r="D2297">
        <v>387</v>
      </c>
      <c r="E2297" t="str">
        <f>VLOOKUP(A2297,Municipios!$B$2:$B$223,1,FALSE)</f>
        <v>Zaragoza</v>
      </c>
    </row>
    <row r="2298" spans="1:5" x14ac:dyDescent="0.2">
      <c r="A2298" t="s">
        <v>527</v>
      </c>
      <c r="B2298" t="s">
        <v>488</v>
      </c>
      <c r="C2298" s="19" t="str">
        <f t="shared" si="35"/>
        <v>Valencia-hasta-Toledo</v>
      </c>
      <c r="D2298">
        <v>361</v>
      </c>
      <c r="E2298" t="str">
        <f>VLOOKUP(A2298,Municipios!$B$2:$B$223,1,FALSE)</f>
        <v>Valencia</v>
      </c>
    </row>
    <row r="2299" spans="1:5" x14ac:dyDescent="0.2">
      <c r="A2299" t="s">
        <v>528</v>
      </c>
      <c r="B2299" t="s">
        <v>488</v>
      </c>
      <c r="C2299" s="19" t="str">
        <f t="shared" si="35"/>
        <v>Valladolid-hasta-Toledo</v>
      </c>
      <c r="D2299">
        <v>287</v>
      </c>
      <c r="E2299" t="str">
        <f>VLOOKUP(A2299,Municipios!$B$2:$B$223,1,FALSE)</f>
        <v>Valladolid</v>
      </c>
    </row>
    <row r="2300" spans="1:5" x14ac:dyDescent="0.2">
      <c r="A2300" t="s">
        <v>1740</v>
      </c>
      <c r="B2300" t="s">
        <v>488</v>
      </c>
      <c r="C2300" s="19" t="str">
        <f t="shared" si="35"/>
        <v>Vitoria-Gasteiz-hasta-Toledo</v>
      </c>
      <c r="D2300">
        <v>421</v>
      </c>
      <c r="E2300" t="str">
        <f>VLOOKUP(A2300,Municipios!$B$2:$B$223,1,FALSE)</f>
        <v>Vitoria-Gasteiz</v>
      </c>
    </row>
    <row r="2301" spans="1:5" x14ac:dyDescent="0.2">
      <c r="A2301" t="s">
        <v>530</v>
      </c>
      <c r="B2301" t="s">
        <v>488</v>
      </c>
      <c r="C2301" s="19" t="str">
        <f t="shared" si="35"/>
        <v>Zamora-hasta-Toledo</v>
      </c>
      <c r="D2301">
        <v>328</v>
      </c>
      <c r="E2301" t="str">
        <f>VLOOKUP(A2301,Municipios!$B$2:$B$223,1,FALSE)</f>
        <v>Zamora</v>
      </c>
    </row>
    <row r="2302" spans="1:5" x14ac:dyDescent="0.2">
      <c r="A2302" t="s">
        <v>1740</v>
      </c>
      <c r="B2302" t="s">
        <v>527</v>
      </c>
      <c r="C2302" s="19" t="str">
        <f t="shared" si="35"/>
        <v>Vitoria-Gasteiz-hasta-Valencia</v>
      </c>
      <c r="D2302">
        <v>640</v>
      </c>
      <c r="E2302" t="str">
        <f>VLOOKUP(A2302,Municipios!$B$2:$B$223,1,FALSE)</f>
        <v>Vitoria-Gasteiz</v>
      </c>
    </row>
    <row r="2303" spans="1:5" x14ac:dyDescent="0.2">
      <c r="A2303" t="s">
        <v>530</v>
      </c>
      <c r="B2303" t="s">
        <v>527</v>
      </c>
      <c r="C2303" s="19" t="str">
        <f t="shared" ref="C2303:C2366" si="36">CONCATENATE(A2303,"-hasta-",B2303)</f>
        <v>Zamora-hasta-Valencia</v>
      </c>
      <c r="D2303">
        <v>624</v>
      </c>
      <c r="E2303" t="str">
        <f>VLOOKUP(A2303,Municipios!$B$2:$B$223,1,FALSE)</f>
        <v>Zamora</v>
      </c>
    </row>
    <row r="2304" spans="1:5" x14ac:dyDescent="0.2">
      <c r="A2304" t="s">
        <v>531</v>
      </c>
      <c r="B2304" t="s">
        <v>527</v>
      </c>
      <c r="C2304" s="19" t="str">
        <f t="shared" si="36"/>
        <v>Zaragoza-hasta-Valencia</v>
      </c>
      <c r="D2304">
        <v>380</v>
      </c>
      <c r="E2304" t="str">
        <f>VLOOKUP(A2304,Municipios!$B$2:$B$223,1,FALSE)</f>
        <v>Zaragoza</v>
      </c>
    </row>
    <row r="2305" spans="1:5" x14ac:dyDescent="0.2">
      <c r="A2305" t="s">
        <v>528</v>
      </c>
      <c r="B2305" t="s">
        <v>527</v>
      </c>
      <c r="C2305" s="19" t="str">
        <f t="shared" si="36"/>
        <v>Valladolid-hasta-Valencia</v>
      </c>
      <c r="D2305">
        <v>585</v>
      </c>
      <c r="E2305" t="str">
        <f>VLOOKUP(A2305,Municipios!$B$2:$B$223,1,FALSE)</f>
        <v>Valladolid</v>
      </c>
    </row>
    <row r="2306" spans="1:5" x14ac:dyDescent="0.2">
      <c r="A2306" t="s">
        <v>1740</v>
      </c>
      <c r="B2306" t="s">
        <v>528</v>
      </c>
      <c r="C2306" s="19" t="str">
        <f t="shared" si="36"/>
        <v>Vitoria-Gasteiz-hasta-Valladolid</v>
      </c>
      <c r="D2306">
        <v>229</v>
      </c>
      <c r="E2306" t="str">
        <f>VLOOKUP(A2306,Municipios!$B$2:$B$223,1,FALSE)</f>
        <v>Vitoria-Gasteiz</v>
      </c>
    </row>
    <row r="2307" spans="1:5" x14ac:dyDescent="0.2">
      <c r="A2307" t="s">
        <v>530</v>
      </c>
      <c r="B2307" t="s">
        <v>528</v>
      </c>
      <c r="C2307" s="19" t="str">
        <f t="shared" si="36"/>
        <v>Zamora-hasta-Valladolid</v>
      </c>
      <c r="D2307">
        <v>89</v>
      </c>
      <c r="E2307" t="str">
        <f>VLOOKUP(A2307,Municipios!$B$2:$B$223,1,FALSE)</f>
        <v>Zamora</v>
      </c>
    </row>
    <row r="2308" spans="1:5" x14ac:dyDescent="0.2">
      <c r="A2308" t="s">
        <v>531</v>
      </c>
      <c r="B2308" t="s">
        <v>528</v>
      </c>
      <c r="C2308" s="19" t="str">
        <f t="shared" si="36"/>
        <v>Zaragoza-hasta-Valladolid</v>
      </c>
      <c r="D2308">
        <v>435</v>
      </c>
      <c r="E2308" t="str">
        <f>VLOOKUP(A2308,Municipios!$B$2:$B$223,1,FALSE)</f>
        <v>Zaragoza</v>
      </c>
    </row>
    <row r="2309" spans="1:5" x14ac:dyDescent="0.2">
      <c r="A2309" t="s">
        <v>530</v>
      </c>
      <c r="B2309" t="s">
        <v>42</v>
      </c>
      <c r="C2309" s="19" t="str">
        <f t="shared" si="36"/>
        <v>Zamora-hasta-Vitoria/Gasteiz</v>
      </c>
      <c r="D2309">
        <v>319</v>
      </c>
      <c r="E2309" t="str">
        <f>VLOOKUP(A2309,Municipios!$B$2:$B$223,1,FALSE)</f>
        <v>Zamora</v>
      </c>
    </row>
    <row r="2310" spans="1:5" x14ac:dyDescent="0.2">
      <c r="A2310" t="s">
        <v>531</v>
      </c>
      <c r="B2310" t="s">
        <v>42</v>
      </c>
      <c r="C2310" s="19" t="str">
        <f t="shared" si="36"/>
        <v>Zaragoza-hasta-Vitoria/Gasteiz</v>
      </c>
      <c r="D2310">
        <v>260</v>
      </c>
      <c r="E2310" t="str">
        <f>VLOOKUP(A2310,Municipios!$B$2:$B$223,1,FALSE)</f>
        <v>Zaragoza</v>
      </c>
    </row>
    <row r="2311" spans="1:5" x14ac:dyDescent="0.2">
      <c r="A2311" t="s">
        <v>531</v>
      </c>
      <c r="B2311" t="s">
        <v>530</v>
      </c>
      <c r="C2311" s="19" t="str">
        <f t="shared" si="36"/>
        <v>Zaragoza-hasta-Zamora</v>
      </c>
      <c r="D2311">
        <v>460</v>
      </c>
      <c r="E2311" t="str">
        <f>VLOOKUP(A2311,Municipios!$B$2:$B$223,1,FALSE)</f>
        <v>Zaragoza</v>
      </c>
    </row>
    <row r="2312" spans="1:5" x14ac:dyDescent="0.2">
      <c r="A2312" t="s">
        <v>487</v>
      </c>
      <c r="B2312" t="s">
        <v>1745</v>
      </c>
      <c r="C2312" s="19" t="str">
        <f t="shared" si="36"/>
        <v>Madrid-hasta-Badajoz</v>
      </c>
      <c r="D2312">
        <v>407</v>
      </c>
      <c r="E2312" t="str">
        <f>VLOOKUP(A2312,Municipios!$B$2:$B$223,1,FALSE)</f>
        <v>Madrid</v>
      </c>
    </row>
    <row r="2313" spans="1:5" x14ac:dyDescent="0.2">
      <c r="A2313" t="s">
        <v>527</v>
      </c>
      <c r="B2313" t="s">
        <v>1745</v>
      </c>
      <c r="C2313" s="19" t="str">
        <f t="shared" si="36"/>
        <v>Valencia-hasta-Badajoz</v>
      </c>
      <c r="D2313">
        <v>713</v>
      </c>
      <c r="E2313" t="str">
        <f>VLOOKUP(A2313,Municipios!$B$2:$B$223,1,FALSE)</f>
        <v>Valencia</v>
      </c>
    </row>
    <row r="2314" spans="1:5" x14ac:dyDescent="0.2">
      <c r="A2314" t="s">
        <v>486</v>
      </c>
      <c r="B2314" t="s">
        <v>1745</v>
      </c>
      <c r="C2314" s="19" t="str">
        <f t="shared" si="36"/>
        <v>Lugo-hasta-Badajoz</v>
      </c>
      <c r="D2314">
        <v>705</v>
      </c>
      <c r="E2314" t="str">
        <f>VLOOKUP(A2314,Municipios!$B$2:$B$223,1,FALSE)</f>
        <v>Lugo</v>
      </c>
    </row>
    <row r="2315" spans="1:5" x14ac:dyDescent="0.2">
      <c r="A2315" t="s">
        <v>1799</v>
      </c>
      <c r="B2315" t="s">
        <v>1745</v>
      </c>
      <c r="C2315" s="19" t="str">
        <f t="shared" si="36"/>
        <v>Donostia-San Sebastián-hasta-Badajoz</v>
      </c>
      <c r="D2315">
        <v>818</v>
      </c>
      <c r="E2315" t="str">
        <f>VLOOKUP(A2315,Municipios!$B$2:$B$223,1,FALSE)</f>
        <v>Donostia-San Sebastián</v>
      </c>
    </row>
    <row r="2316" spans="1:5" x14ac:dyDescent="0.2">
      <c r="A2316" t="s">
        <v>498</v>
      </c>
      <c r="B2316" t="s">
        <v>1745</v>
      </c>
      <c r="C2316" s="19" t="str">
        <f t="shared" si="36"/>
        <v>Santander-hasta-Badajoz</v>
      </c>
      <c r="D2316">
        <v>706</v>
      </c>
      <c r="E2316" t="str">
        <f>VLOOKUP(A2316,Municipios!$B$2:$B$223,1,FALSE)</f>
        <v>Santander</v>
      </c>
    </row>
    <row r="2317" spans="1:5" x14ac:dyDescent="0.2">
      <c r="A2317" t="s">
        <v>499</v>
      </c>
      <c r="B2317" t="s">
        <v>1745</v>
      </c>
      <c r="C2317" s="19" t="str">
        <f t="shared" si="36"/>
        <v>Segovia-hasta-Badajoz</v>
      </c>
      <c r="D2317">
        <v>457</v>
      </c>
      <c r="E2317" t="str">
        <f>VLOOKUP(A2317,Municipios!$B$2:$B$223,1,FALSE)</f>
        <v>Segovia</v>
      </c>
    </row>
    <row r="2318" spans="1:5" x14ac:dyDescent="0.2">
      <c r="A2318" t="s">
        <v>501</v>
      </c>
      <c r="B2318" t="s">
        <v>1745</v>
      </c>
      <c r="C2318" s="19" t="str">
        <f t="shared" si="36"/>
        <v>Sevilla-hasta-Badajoz</v>
      </c>
      <c r="D2318">
        <v>261</v>
      </c>
      <c r="E2318" t="str">
        <f>VLOOKUP(A2318,Municipios!$B$2:$B$223,1,FALSE)</f>
        <v>Sevilla</v>
      </c>
    </row>
    <row r="2319" spans="1:5" x14ac:dyDescent="0.2">
      <c r="A2319" t="s">
        <v>502</v>
      </c>
      <c r="B2319" t="s">
        <v>1745</v>
      </c>
      <c r="C2319" s="19" t="str">
        <f t="shared" si="36"/>
        <v>Soria-hasta-Badajoz</v>
      </c>
      <c r="D2319">
        <v>637</v>
      </c>
      <c r="E2319" t="str">
        <f>VLOOKUP(A2319,Municipios!$B$2:$B$223,1,FALSE)</f>
        <v>Soria</v>
      </c>
    </row>
    <row r="2320" spans="1:5" x14ac:dyDescent="0.2">
      <c r="A2320" t="s">
        <v>503</v>
      </c>
      <c r="B2320" t="s">
        <v>1745</v>
      </c>
      <c r="C2320" s="19" t="str">
        <f t="shared" si="36"/>
        <v>Tarragona-hasta-Badajoz</v>
      </c>
      <c r="D2320">
        <v>1017</v>
      </c>
      <c r="E2320" t="str">
        <f>VLOOKUP(A2320,Municipios!$B$2:$B$223,1,FALSE)</f>
        <v>Tarragona</v>
      </c>
    </row>
    <row r="2321" spans="1:5" x14ac:dyDescent="0.2">
      <c r="A2321" t="s">
        <v>495</v>
      </c>
      <c r="B2321" t="s">
        <v>1745</v>
      </c>
      <c r="C2321" s="19" t="str">
        <f t="shared" si="36"/>
        <v>Pontevedra-hasta-Badajoz</v>
      </c>
      <c r="D2321">
        <v>791</v>
      </c>
      <c r="E2321" t="str">
        <f>VLOOKUP(A2321,Municipios!$B$2:$B$223,1,FALSE)</f>
        <v>Pontevedra</v>
      </c>
    </row>
    <row r="2322" spans="1:5" x14ac:dyDescent="0.2">
      <c r="A2322" t="s">
        <v>488</v>
      </c>
      <c r="B2322" t="s">
        <v>1745</v>
      </c>
      <c r="C2322" s="19" t="str">
        <f t="shared" si="36"/>
        <v>Toledo-hasta-Badajoz</v>
      </c>
      <c r="D2322">
        <v>375</v>
      </c>
      <c r="E2322" t="str">
        <f>VLOOKUP(A2322,Municipios!$B$2:$B$223,1,FALSE)</f>
        <v>Toledo</v>
      </c>
    </row>
    <row r="2323" spans="1:5" x14ac:dyDescent="0.2">
      <c r="A2323" t="s">
        <v>491</v>
      </c>
      <c r="B2323" t="s">
        <v>1745</v>
      </c>
      <c r="C2323" s="19" t="str">
        <f t="shared" si="36"/>
        <v>Pamplona/Iruña-hasta-Badajoz</v>
      </c>
      <c r="D2323">
        <v>791</v>
      </c>
      <c r="E2323" t="str">
        <f>VLOOKUP(A2323,Municipios!$B$2:$B$223,1,FALSE)</f>
        <v>Pamplona/Iruña</v>
      </c>
    </row>
    <row r="2324" spans="1:5" x14ac:dyDescent="0.2">
      <c r="A2324" t="s">
        <v>528</v>
      </c>
      <c r="B2324" t="s">
        <v>1745</v>
      </c>
      <c r="C2324" s="19" t="str">
        <f t="shared" si="36"/>
        <v>Valladolid-hasta-Badajoz</v>
      </c>
      <c r="D2324">
        <v>465</v>
      </c>
      <c r="E2324" t="str">
        <f>VLOOKUP(A2324,Municipios!$B$2:$B$223,1,FALSE)</f>
        <v>Valladolid</v>
      </c>
    </row>
    <row r="2325" spans="1:5" x14ac:dyDescent="0.2">
      <c r="A2325" t="s">
        <v>1740</v>
      </c>
      <c r="B2325" t="s">
        <v>1745</v>
      </c>
      <c r="C2325" s="19" t="str">
        <f t="shared" si="36"/>
        <v>Vitoria-Gasteiz-hasta-Badajoz</v>
      </c>
      <c r="D2325">
        <v>701</v>
      </c>
      <c r="E2325" t="str">
        <f>VLOOKUP(A2325,Municipios!$B$2:$B$223,1,FALSE)</f>
        <v>Vitoria-Gasteiz</v>
      </c>
    </row>
    <row r="2326" spans="1:5" x14ac:dyDescent="0.2">
      <c r="A2326" t="s">
        <v>530</v>
      </c>
      <c r="B2326" t="s">
        <v>1745</v>
      </c>
      <c r="C2326" s="19" t="str">
        <f t="shared" si="36"/>
        <v>Zamora-hasta-Badajoz</v>
      </c>
      <c r="D2326">
        <v>410</v>
      </c>
      <c r="E2326" t="str">
        <f>VLOOKUP(A2326,Municipios!$B$2:$B$223,1,FALSE)</f>
        <v>Zamora</v>
      </c>
    </row>
    <row r="2327" spans="1:5" x14ac:dyDescent="0.2">
      <c r="A2327" t="s">
        <v>531</v>
      </c>
      <c r="B2327" t="s">
        <v>1745</v>
      </c>
      <c r="C2327" s="19" t="str">
        <f t="shared" si="36"/>
        <v>Zaragoza-hasta-Badajoz</v>
      </c>
      <c r="D2327">
        <v>705</v>
      </c>
      <c r="E2327" t="str">
        <f>VLOOKUP(A2327,Municipios!$B$2:$B$223,1,FALSE)</f>
        <v>Zaragoza</v>
      </c>
    </row>
    <row r="2328" spans="1:5" x14ac:dyDescent="0.2">
      <c r="A2328" t="s">
        <v>1882</v>
      </c>
      <c r="B2328" t="s">
        <v>1745</v>
      </c>
      <c r="C2328" s="19" t="str">
        <f t="shared" si="36"/>
        <v>Barcelona-hasta-Badajoz</v>
      </c>
      <c r="D2328">
        <v>1030</v>
      </c>
      <c r="E2328" t="str">
        <f>VLOOKUP(A2328,Municipios!$B$2:$B$223,1,FALSE)</f>
        <v>Barcelona</v>
      </c>
    </row>
    <row r="2329" spans="1:5" x14ac:dyDescent="0.2">
      <c r="A2329" t="s">
        <v>529</v>
      </c>
      <c r="B2329" t="s">
        <v>1745</v>
      </c>
      <c r="C2329" s="19" t="str">
        <f t="shared" si="36"/>
        <v>Bilbao-hasta-Badajoz</v>
      </c>
      <c r="D2329">
        <v>737</v>
      </c>
      <c r="E2329" t="str">
        <f>VLOOKUP(A2329,Municipios!$B$2:$B$223,1,FALSE)</f>
        <v>Bilbao</v>
      </c>
    </row>
    <row r="2330" spans="1:5" x14ac:dyDescent="0.2">
      <c r="A2330" t="s">
        <v>209</v>
      </c>
      <c r="B2330" t="s">
        <v>1745</v>
      </c>
      <c r="C2330" s="19" t="str">
        <f t="shared" si="36"/>
        <v>Burgos-hasta-Badajoz</v>
      </c>
      <c r="D2330">
        <v>593</v>
      </c>
      <c r="E2330" t="str">
        <f>VLOOKUP(A2330,Municipios!$B$2:$B$223,1,FALSE)</f>
        <v>Burgos</v>
      </c>
    </row>
    <row r="2331" spans="1:5" x14ac:dyDescent="0.2">
      <c r="A2331" t="s">
        <v>1927</v>
      </c>
      <c r="B2331" t="s">
        <v>1745</v>
      </c>
      <c r="C2331" s="19" t="str">
        <f t="shared" si="36"/>
        <v>Cáceres-hasta-Badajoz</v>
      </c>
      <c r="D2331">
        <v>133</v>
      </c>
      <c r="E2331" t="str">
        <f>VLOOKUP(A2331,Municipios!$B$2:$B$223,1,FALSE)</f>
        <v>Cáceres</v>
      </c>
    </row>
    <row r="2332" spans="1:5" x14ac:dyDescent="0.2">
      <c r="A2332" t="s">
        <v>504</v>
      </c>
      <c r="B2332" t="s">
        <v>1745</v>
      </c>
      <c r="C2332" s="19" t="str">
        <f t="shared" si="36"/>
        <v>Teruel-hasta-Badajoz</v>
      </c>
      <c r="D2332">
        <v>709</v>
      </c>
      <c r="E2332" t="str">
        <f>VLOOKUP(A2332,Municipios!$B$2:$B$223,1,FALSE)</f>
        <v>Teruel</v>
      </c>
    </row>
    <row r="2333" spans="1:5" x14ac:dyDescent="0.2">
      <c r="A2333" t="s">
        <v>497</v>
      </c>
      <c r="B2333" t="s">
        <v>1745</v>
      </c>
      <c r="C2333" s="19" t="str">
        <f t="shared" si="36"/>
        <v>Huesca-hasta-Badajoz</v>
      </c>
      <c r="D2333">
        <v>800</v>
      </c>
      <c r="E2333" t="str">
        <f>VLOOKUP(A2333,Municipios!$B$2:$B$223,1,FALSE)</f>
        <v>Huesca</v>
      </c>
    </row>
    <row r="2334" spans="1:5" ht="25.5" x14ac:dyDescent="0.2">
      <c r="A2334" t="s">
        <v>1544</v>
      </c>
      <c r="B2334" t="s">
        <v>1745</v>
      </c>
      <c r="C2334" s="19" t="str">
        <f t="shared" si="36"/>
        <v>Castellón de la Plana/Castelló de la Plana-hasta-Badajoz</v>
      </c>
      <c r="D2334">
        <v>780</v>
      </c>
      <c r="E2334" t="str">
        <f>VLOOKUP(A2334,Municipios!$B$2:$B$223,1,FALSE)</f>
        <v>Castellón de la Plana/Castelló de la Plana</v>
      </c>
    </row>
    <row r="2335" spans="1:5" x14ac:dyDescent="0.2">
      <c r="A2335" t="s">
        <v>25</v>
      </c>
      <c r="B2335" t="s">
        <v>1745</v>
      </c>
      <c r="C2335" s="19" t="str">
        <f t="shared" si="36"/>
        <v>Ciudad Real-hasta-Badajoz</v>
      </c>
      <c r="D2335">
        <v>311</v>
      </c>
      <c r="E2335" t="str">
        <f>VLOOKUP(A2335,Municipios!$B$2:$B$223,1,FALSE)</f>
        <v>Ciudad Real</v>
      </c>
    </row>
    <row r="2336" spans="1:5" x14ac:dyDescent="0.2">
      <c r="A2336" t="s">
        <v>26</v>
      </c>
      <c r="B2336" t="s">
        <v>1745</v>
      </c>
      <c r="C2336" s="19" t="str">
        <f t="shared" si="36"/>
        <v>Córdoba-hasta-Badajoz</v>
      </c>
      <c r="D2336">
        <v>276</v>
      </c>
      <c r="E2336" t="str">
        <f>VLOOKUP(A2336,Municipios!$B$2:$B$223,1,FALSE)</f>
        <v>Córdoba</v>
      </c>
    </row>
    <row r="2337" spans="1:5" x14ac:dyDescent="0.2">
      <c r="A2337" t="s">
        <v>97</v>
      </c>
      <c r="B2337" t="s">
        <v>1745</v>
      </c>
      <c r="C2337" s="19" t="str">
        <f t="shared" si="36"/>
        <v>Coruña (A)-hasta-Badajoz</v>
      </c>
      <c r="D2337">
        <v>796</v>
      </c>
      <c r="E2337" t="str">
        <f>VLOOKUP(A2337,Municipios!$B$2:$B$223,1,FALSE)</f>
        <v>Coruña (A)</v>
      </c>
    </row>
    <row r="2338" spans="1:5" x14ac:dyDescent="0.2">
      <c r="A2338" t="s">
        <v>98</v>
      </c>
      <c r="B2338" t="s">
        <v>1745</v>
      </c>
      <c r="C2338" s="19" t="str">
        <f t="shared" si="36"/>
        <v>Cuenca-hasta-Badajoz</v>
      </c>
      <c r="D2338">
        <v>535</v>
      </c>
      <c r="E2338" t="str">
        <f>VLOOKUP(A2338,Municipios!$B$2:$B$223,1,FALSE)</f>
        <v>Cuenca</v>
      </c>
    </row>
    <row r="2339" spans="1:5" x14ac:dyDescent="0.2">
      <c r="A2339" t="s">
        <v>207</v>
      </c>
      <c r="B2339" t="s">
        <v>1745</v>
      </c>
      <c r="C2339" s="19" t="str">
        <f t="shared" si="36"/>
        <v>Girona-hasta-Badajoz</v>
      </c>
      <c r="D2339">
        <v>1111</v>
      </c>
      <c r="E2339" t="str">
        <f>VLOOKUP(A2339,Municipios!$B$2:$B$223,1,FALSE)</f>
        <v>Girona</v>
      </c>
    </row>
    <row r="2340" spans="1:5" x14ac:dyDescent="0.2">
      <c r="A2340" t="s">
        <v>630</v>
      </c>
      <c r="B2340" t="s">
        <v>1745</v>
      </c>
      <c r="C2340" s="19" t="str">
        <f t="shared" si="36"/>
        <v>Granada-hasta-Badajoz</v>
      </c>
      <c r="D2340">
        <v>435</v>
      </c>
      <c r="E2340" t="str">
        <f>VLOOKUP(A2340,Municipios!$B$2:$B$223,1,FALSE)</f>
        <v>Granada</v>
      </c>
    </row>
    <row r="2341" spans="1:5" x14ac:dyDescent="0.2">
      <c r="A2341" t="s">
        <v>496</v>
      </c>
      <c r="B2341" t="s">
        <v>1745</v>
      </c>
      <c r="C2341" s="19" t="str">
        <f t="shared" si="36"/>
        <v>Salamanca-hasta-Badajoz</v>
      </c>
      <c r="D2341">
        <v>345</v>
      </c>
      <c r="E2341" t="str">
        <f>VLOOKUP(A2341,Municipios!$B$2:$B$223,1,FALSE)</f>
        <v>Salamanca</v>
      </c>
    </row>
    <row r="2342" spans="1:5" x14ac:dyDescent="0.2">
      <c r="A2342" t="s">
        <v>1800</v>
      </c>
      <c r="B2342" t="s">
        <v>1745</v>
      </c>
      <c r="C2342" s="19" t="str">
        <f t="shared" si="36"/>
        <v>Huelva-hasta-Badajoz</v>
      </c>
      <c r="D2342">
        <v>346</v>
      </c>
      <c r="E2342" t="str">
        <f>VLOOKUP(A2342,Municipios!$B$2:$B$223,1,FALSE)</f>
        <v>Huelva</v>
      </c>
    </row>
    <row r="2343" spans="1:5" x14ac:dyDescent="0.2">
      <c r="A2343" t="s">
        <v>1493</v>
      </c>
      <c r="B2343" t="s">
        <v>1745</v>
      </c>
      <c r="C2343" s="19" t="str">
        <f t="shared" si="36"/>
        <v>Cádiz-hasta-Badajoz</v>
      </c>
      <c r="D2343">
        <v>380</v>
      </c>
      <c r="E2343" t="str">
        <f>VLOOKUP(A2343,Municipios!$B$2:$B$223,1,FALSE)</f>
        <v>Cádiz</v>
      </c>
    </row>
    <row r="2344" spans="1:5" x14ac:dyDescent="0.2">
      <c r="A2344" t="s">
        <v>500</v>
      </c>
      <c r="B2344" t="s">
        <v>1745</v>
      </c>
      <c r="C2344" s="19" t="str">
        <f t="shared" si="36"/>
        <v>Jaén-hasta-Badajoz</v>
      </c>
      <c r="D2344">
        <v>416</v>
      </c>
      <c r="E2344" t="str">
        <f>VLOOKUP(A2344,Municipios!$B$2:$B$223,1,FALSE)</f>
        <v>Jaén</v>
      </c>
    </row>
    <row r="2345" spans="1:5" x14ac:dyDescent="0.2">
      <c r="A2345" t="s">
        <v>210</v>
      </c>
      <c r="B2345" t="s">
        <v>1745</v>
      </c>
      <c r="C2345" s="19" t="str">
        <f t="shared" si="36"/>
        <v>León-hasta-Badajoz</v>
      </c>
      <c r="D2345">
        <v>546</v>
      </c>
      <c r="E2345" t="str">
        <f>VLOOKUP(A2345,Municipios!$B$2:$B$223,1,FALSE)</f>
        <v>León</v>
      </c>
    </row>
    <row r="2346" spans="1:5" x14ac:dyDescent="0.2">
      <c r="A2346" t="s">
        <v>390</v>
      </c>
      <c r="B2346" t="s">
        <v>1745</v>
      </c>
      <c r="C2346" s="19" t="str">
        <f t="shared" si="36"/>
        <v>Logroño-hasta-Badajoz</v>
      </c>
      <c r="D2346">
        <v>612</v>
      </c>
      <c r="E2346" t="str">
        <f>VLOOKUP(A2346,Municipios!$B$2:$B$223,1,FALSE)</f>
        <v>Logroño</v>
      </c>
    </row>
    <row r="2347" spans="1:5" x14ac:dyDescent="0.2">
      <c r="A2347" t="s">
        <v>211</v>
      </c>
      <c r="B2347" t="s">
        <v>1745</v>
      </c>
      <c r="C2347" s="19" t="str">
        <f t="shared" si="36"/>
        <v>Lleida-hasta-Badajoz</v>
      </c>
      <c r="D2347">
        <v>891</v>
      </c>
      <c r="E2347" t="str">
        <f>VLOOKUP(A2347,Municipios!$B$2:$B$223,1,FALSE)</f>
        <v>Lleida</v>
      </c>
    </row>
    <row r="2348" spans="1:5" x14ac:dyDescent="0.2">
      <c r="A2348" t="s">
        <v>489</v>
      </c>
      <c r="B2348" t="s">
        <v>1745</v>
      </c>
      <c r="C2348" s="19" t="str">
        <f t="shared" si="36"/>
        <v>Málaga-hasta-Badajoz</v>
      </c>
      <c r="D2348">
        <v>461</v>
      </c>
      <c r="E2348" t="str">
        <f>VLOOKUP(A2348,Municipios!$B$2:$B$223,1,FALSE)</f>
        <v>Málaga</v>
      </c>
    </row>
    <row r="2349" spans="1:5" x14ac:dyDescent="0.2">
      <c r="A2349" t="s">
        <v>490</v>
      </c>
      <c r="B2349" t="s">
        <v>1745</v>
      </c>
      <c r="C2349" s="19" t="str">
        <f t="shared" si="36"/>
        <v>Murcia-hasta-Badajoz</v>
      </c>
      <c r="D2349">
        <v>661</v>
      </c>
      <c r="E2349" t="str">
        <f>VLOOKUP(A2349,Municipios!$B$2:$B$223,1,FALSE)</f>
        <v>Murcia</v>
      </c>
    </row>
    <row r="2350" spans="1:5" x14ac:dyDescent="0.2">
      <c r="A2350" t="s">
        <v>492</v>
      </c>
      <c r="B2350" t="s">
        <v>1745</v>
      </c>
      <c r="C2350" s="19" t="str">
        <f t="shared" si="36"/>
        <v>Ourense-hasta-Badajoz</v>
      </c>
      <c r="D2350">
        <v>703</v>
      </c>
      <c r="E2350" t="str">
        <f>VLOOKUP(A2350,Municipios!$B$2:$B$223,1,FALSE)</f>
        <v>Ourense</v>
      </c>
    </row>
    <row r="2351" spans="1:5" x14ac:dyDescent="0.2">
      <c r="A2351" t="s">
        <v>493</v>
      </c>
      <c r="B2351" t="s">
        <v>1745</v>
      </c>
      <c r="C2351" s="19" t="str">
        <f t="shared" si="36"/>
        <v>Oviedo-hasta-Badajoz</v>
      </c>
      <c r="D2351">
        <v>664</v>
      </c>
      <c r="E2351" t="str">
        <f>VLOOKUP(A2351,Municipios!$B$2:$B$223,1,FALSE)</f>
        <v>Oviedo</v>
      </c>
    </row>
    <row r="2352" spans="1:5" x14ac:dyDescent="0.2">
      <c r="A2352" t="s">
        <v>494</v>
      </c>
      <c r="B2352" t="s">
        <v>1745</v>
      </c>
      <c r="C2352" s="19" t="str">
        <f t="shared" si="36"/>
        <v>Palencia-hasta-Badajoz</v>
      </c>
      <c r="D2352">
        <v>507</v>
      </c>
      <c r="E2352" t="str">
        <f>VLOOKUP(A2352,Municipios!$B$2:$B$223,1,FALSE)</f>
        <v>Palencia</v>
      </c>
    </row>
    <row r="2353" spans="1:5" x14ac:dyDescent="0.2">
      <c r="A2353" t="s">
        <v>208</v>
      </c>
      <c r="B2353" t="s">
        <v>1745</v>
      </c>
      <c r="C2353" s="19" t="str">
        <f t="shared" si="36"/>
        <v>Guadalajara-hasta-Badajoz</v>
      </c>
      <c r="D2353">
        <v>470</v>
      </c>
      <c r="E2353" t="str">
        <f>VLOOKUP(A2353,Municipios!$B$2:$B$223,1,FALSE)</f>
        <v>Guadalajara</v>
      </c>
    </row>
    <row r="2354" spans="1:5" x14ac:dyDescent="0.2">
      <c r="A2354" t="s">
        <v>1800</v>
      </c>
      <c r="B2354" t="s">
        <v>1882</v>
      </c>
      <c r="C2354" s="19" t="str">
        <f t="shared" si="36"/>
        <v>Huelva-hasta-Barcelona</v>
      </c>
      <c r="D2354">
        <v>1127</v>
      </c>
      <c r="E2354" t="str">
        <f>VLOOKUP(A2354,Municipios!$B$2:$B$223,1,FALSE)</f>
        <v>Huelva</v>
      </c>
    </row>
    <row r="2355" spans="1:5" x14ac:dyDescent="0.2">
      <c r="A2355" t="s">
        <v>98</v>
      </c>
      <c r="B2355" t="s">
        <v>1882</v>
      </c>
      <c r="C2355" s="19" t="str">
        <f t="shared" si="36"/>
        <v>Cuenca-hasta-Barcelona</v>
      </c>
      <c r="D2355">
        <v>552</v>
      </c>
      <c r="E2355" t="str">
        <f>VLOOKUP(A2355,Municipios!$B$2:$B$223,1,FALSE)</f>
        <v>Cuenca</v>
      </c>
    </row>
    <row r="2356" spans="1:5" x14ac:dyDescent="0.2">
      <c r="A2356" t="s">
        <v>501</v>
      </c>
      <c r="B2356" t="s">
        <v>1882</v>
      </c>
      <c r="C2356" s="19" t="str">
        <f t="shared" si="36"/>
        <v>Sevilla-hasta-Barcelona</v>
      </c>
      <c r="D2356">
        <v>1036</v>
      </c>
      <c r="E2356" t="str">
        <f>VLOOKUP(A2356,Municipios!$B$2:$B$223,1,FALSE)</f>
        <v>Sevilla</v>
      </c>
    </row>
    <row r="2357" spans="1:5" x14ac:dyDescent="0.2">
      <c r="A2357" t="s">
        <v>502</v>
      </c>
      <c r="B2357" t="s">
        <v>1882</v>
      </c>
      <c r="C2357" s="19" t="str">
        <f t="shared" si="36"/>
        <v>Soria-hasta-Barcelona</v>
      </c>
      <c r="D2357">
        <v>466</v>
      </c>
      <c r="E2357" t="str">
        <f>VLOOKUP(A2357,Municipios!$B$2:$B$223,1,FALSE)</f>
        <v>Soria</v>
      </c>
    </row>
    <row r="2358" spans="1:5" x14ac:dyDescent="0.2">
      <c r="A2358" t="s">
        <v>504</v>
      </c>
      <c r="B2358" t="s">
        <v>1882</v>
      </c>
      <c r="C2358" s="19" t="str">
        <f t="shared" si="36"/>
        <v>Teruel-hasta-Barcelona</v>
      </c>
      <c r="D2358">
        <v>404</v>
      </c>
      <c r="E2358" t="str">
        <f>VLOOKUP(A2358,Municipios!$B$2:$B$223,1,FALSE)</f>
        <v>Teruel</v>
      </c>
    </row>
    <row r="2359" spans="1:5" x14ac:dyDescent="0.2">
      <c r="A2359" t="s">
        <v>488</v>
      </c>
      <c r="B2359" t="s">
        <v>1882</v>
      </c>
      <c r="C2359" s="19" t="str">
        <f t="shared" si="36"/>
        <v>Toledo-hasta-Barcelona</v>
      </c>
      <c r="D2359">
        <v>690</v>
      </c>
      <c r="E2359" t="str">
        <f>VLOOKUP(A2359,Municipios!$B$2:$B$223,1,FALSE)</f>
        <v>Toledo</v>
      </c>
    </row>
    <row r="2360" spans="1:5" x14ac:dyDescent="0.2">
      <c r="A2360" t="s">
        <v>527</v>
      </c>
      <c r="B2360" t="s">
        <v>1882</v>
      </c>
      <c r="C2360" s="19" t="str">
        <f t="shared" si="36"/>
        <v>Valencia-hasta-Barcelona</v>
      </c>
      <c r="D2360">
        <v>353</v>
      </c>
      <c r="E2360" t="str">
        <f>VLOOKUP(A2360,Municipios!$B$2:$B$223,1,FALSE)</f>
        <v>Valencia</v>
      </c>
    </row>
    <row r="2361" spans="1:5" x14ac:dyDescent="0.2">
      <c r="A2361" t="s">
        <v>528</v>
      </c>
      <c r="B2361" t="s">
        <v>1882</v>
      </c>
      <c r="C2361" s="19" t="str">
        <f t="shared" si="36"/>
        <v>Valladolid-hasta-Barcelona</v>
      </c>
      <c r="D2361">
        <v>739</v>
      </c>
      <c r="E2361" t="str">
        <f>VLOOKUP(A2361,Municipios!$B$2:$B$223,1,FALSE)</f>
        <v>Valladolid</v>
      </c>
    </row>
    <row r="2362" spans="1:5" x14ac:dyDescent="0.2">
      <c r="A2362" t="s">
        <v>531</v>
      </c>
      <c r="B2362" t="s">
        <v>1882</v>
      </c>
      <c r="C2362" s="19" t="str">
        <f t="shared" si="36"/>
        <v>Zaragoza-hasta-Barcelona</v>
      </c>
      <c r="D2362">
        <v>286</v>
      </c>
      <c r="E2362" t="str">
        <f>VLOOKUP(A2362,Municipios!$B$2:$B$223,1,FALSE)</f>
        <v>Zaragoza</v>
      </c>
    </row>
    <row r="2363" spans="1:5" x14ac:dyDescent="0.2">
      <c r="A2363" t="s">
        <v>499</v>
      </c>
      <c r="B2363" t="s">
        <v>1882</v>
      </c>
      <c r="C2363" s="19" t="str">
        <f t="shared" si="36"/>
        <v>Segovia-hasta-Barcelona</v>
      </c>
      <c r="D2363">
        <v>651</v>
      </c>
      <c r="E2363" t="str">
        <f>VLOOKUP(A2363,Municipios!$B$2:$B$223,1,FALSE)</f>
        <v>Segovia</v>
      </c>
    </row>
    <row r="2364" spans="1:5" x14ac:dyDescent="0.2">
      <c r="A2364" t="s">
        <v>1927</v>
      </c>
      <c r="B2364" t="s">
        <v>1882</v>
      </c>
      <c r="C2364" s="19" t="str">
        <f t="shared" si="36"/>
        <v>Cáceres-hasta-Barcelona</v>
      </c>
      <c r="D2364">
        <v>919</v>
      </c>
      <c r="E2364" t="str">
        <f>VLOOKUP(A2364,Municipios!$B$2:$B$223,1,FALSE)</f>
        <v>Cáceres</v>
      </c>
    </row>
    <row r="2365" spans="1:5" x14ac:dyDescent="0.2">
      <c r="A2365" t="s">
        <v>530</v>
      </c>
      <c r="B2365" t="s">
        <v>1882</v>
      </c>
      <c r="C2365" s="19" t="str">
        <f t="shared" si="36"/>
        <v>Zamora-hasta-Barcelona</v>
      </c>
      <c r="D2365">
        <v>770</v>
      </c>
      <c r="E2365" t="str">
        <f>VLOOKUP(A2365,Municipios!$B$2:$B$223,1,FALSE)</f>
        <v>Zamora</v>
      </c>
    </row>
    <row r="2366" spans="1:5" x14ac:dyDescent="0.2">
      <c r="A2366" t="s">
        <v>630</v>
      </c>
      <c r="B2366" t="s">
        <v>1882</v>
      </c>
      <c r="C2366" s="19" t="str">
        <f t="shared" si="36"/>
        <v>Granada-hasta-Barcelona</v>
      </c>
      <c r="D2366">
        <v>932</v>
      </c>
      <c r="E2366" t="str">
        <f>VLOOKUP(A2366,Municipios!$B$2:$B$223,1,FALSE)</f>
        <v>Granada</v>
      </c>
    </row>
    <row r="2367" spans="1:5" x14ac:dyDescent="0.2">
      <c r="A2367" t="s">
        <v>497</v>
      </c>
      <c r="B2367" t="s">
        <v>1882</v>
      </c>
      <c r="C2367" s="19" t="str">
        <f t="shared" ref="C2367:C2430" si="37">CONCATENATE(A2367,"-hasta-",B2367)</f>
        <v>Huesca-hasta-Barcelona</v>
      </c>
      <c r="D2367">
        <v>262</v>
      </c>
      <c r="E2367" t="str">
        <f>VLOOKUP(A2367,Municipios!$B$2:$B$223,1,FALSE)</f>
        <v>Huesca</v>
      </c>
    </row>
    <row r="2368" spans="1:5" x14ac:dyDescent="0.2">
      <c r="A2368" t="s">
        <v>1493</v>
      </c>
      <c r="B2368" t="s">
        <v>1882</v>
      </c>
      <c r="C2368" s="19" t="str">
        <f t="shared" si="37"/>
        <v>Cádiz-hasta-Barcelona</v>
      </c>
      <c r="D2368">
        <v>1148</v>
      </c>
      <c r="E2368" t="str">
        <f>VLOOKUP(A2368,Municipios!$B$2:$B$223,1,FALSE)</f>
        <v>Cádiz</v>
      </c>
    </row>
    <row r="2369" spans="1:5" x14ac:dyDescent="0.2">
      <c r="A2369" t="s">
        <v>211</v>
      </c>
      <c r="B2369" t="s">
        <v>1882</v>
      </c>
      <c r="C2369" s="19" t="str">
        <f t="shared" si="37"/>
        <v>Lleida-hasta-Barcelona</v>
      </c>
      <c r="D2369">
        <v>171</v>
      </c>
      <c r="E2369" t="str">
        <f>VLOOKUP(A2369,Municipios!$B$2:$B$223,1,FALSE)</f>
        <v>Lleida</v>
      </c>
    </row>
    <row r="2370" spans="1:5" x14ac:dyDescent="0.2">
      <c r="A2370" t="s">
        <v>493</v>
      </c>
      <c r="B2370" t="s">
        <v>1882</v>
      </c>
      <c r="C2370" s="19" t="str">
        <f t="shared" si="37"/>
        <v>Oviedo-hasta-Barcelona</v>
      </c>
      <c r="D2370">
        <v>922</v>
      </c>
      <c r="E2370" t="str">
        <f>VLOOKUP(A2370,Municipios!$B$2:$B$223,1,FALSE)</f>
        <v>Oviedo</v>
      </c>
    </row>
    <row r="2371" spans="1:5" x14ac:dyDescent="0.2">
      <c r="A2371" t="s">
        <v>1799</v>
      </c>
      <c r="B2371" t="s">
        <v>1882</v>
      </c>
      <c r="C2371" s="19" t="str">
        <f t="shared" si="37"/>
        <v>Donostia-San Sebastián-hasta-Barcelona</v>
      </c>
      <c r="D2371">
        <v>551</v>
      </c>
      <c r="E2371" t="str">
        <f>VLOOKUP(A2371,Municipios!$B$2:$B$223,1,FALSE)</f>
        <v>Donostia-San Sebastián</v>
      </c>
    </row>
    <row r="2372" spans="1:5" x14ac:dyDescent="0.2">
      <c r="A2372" t="s">
        <v>503</v>
      </c>
      <c r="B2372" t="s">
        <v>1882</v>
      </c>
      <c r="C2372" s="19" t="str">
        <f t="shared" si="37"/>
        <v>Tarragona-hasta-Barcelona</v>
      </c>
      <c r="D2372">
        <v>93</v>
      </c>
      <c r="E2372" t="str">
        <f>VLOOKUP(A2372,Municipios!$B$2:$B$223,1,FALSE)</f>
        <v>Tarragona</v>
      </c>
    </row>
    <row r="2373" spans="1:5" x14ac:dyDescent="0.2">
      <c r="A2373" t="s">
        <v>1740</v>
      </c>
      <c r="B2373" t="s">
        <v>1882</v>
      </c>
      <c r="C2373" s="19" t="str">
        <f t="shared" si="37"/>
        <v>Vitoria-Gasteiz-hasta-Barcelona</v>
      </c>
      <c r="D2373">
        <v>546</v>
      </c>
      <c r="E2373" t="str">
        <f>VLOOKUP(A2373,Municipios!$B$2:$B$223,1,FALSE)</f>
        <v>Vitoria-Gasteiz</v>
      </c>
    </row>
    <row r="2374" spans="1:5" x14ac:dyDescent="0.2">
      <c r="A2374" t="s">
        <v>209</v>
      </c>
      <c r="B2374" t="s">
        <v>1882</v>
      </c>
      <c r="C2374" s="19" t="str">
        <f t="shared" si="37"/>
        <v>Burgos-hasta-Barcelona</v>
      </c>
      <c r="D2374">
        <v>610</v>
      </c>
      <c r="E2374" t="str">
        <f>VLOOKUP(A2374,Municipios!$B$2:$B$223,1,FALSE)</f>
        <v>Burgos</v>
      </c>
    </row>
    <row r="2375" spans="1:5" x14ac:dyDescent="0.2">
      <c r="A2375" t="s">
        <v>97</v>
      </c>
      <c r="B2375" t="s">
        <v>1882</v>
      </c>
      <c r="C2375" s="19" t="str">
        <f t="shared" si="37"/>
        <v>Coruña (A)-hasta-Barcelona</v>
      </c>
      <c r="D2375">
        <v>1116</v>
      </c>
      <c r="E2375" t="str">
        <f>VLOOKUP(A2375,Municipios!$B$2:$B$223,1,FALSE)</f>
        <v>Coruña (A)</v>
      </c>
    </row>
    <row r="2376" spans="1:5" ht="25.5" x14ac:dyDescent="0.2">
      <c r="A2376" t="s">
        <v>1544</v>
      </c>
      <c r="B2376" t="s">
        <v>1882</v>
      </c>
      <c r="C2376" s="19" t="str">
        <f t="shared" si="37"/>
        <v>Castellón de la Plana/Castelló de la Plana-hasta-Barcelona</v>
      </c>
      <c r="D2376">
        <v>271</v>
      </c>
      <c r="E2376" t="str">
        <f>VLOOKUP(A2376,Municipios!$B$2:$B$223,1,FALSE)</f>
        <v>Castellón de la Plana/Castelló de la Plana</v>
      </c>
    </row>
    <row r="2377" spans="1:5" x14ac:dyDescent="0.2">
      <c r="A2377" t="s">
        <v>529</v>
      </c>
      <c r="B2377" t="s">
        <v>1882</v>
      </c>
      <c r="C2377" s="19" t="str">
        <f t="shared" si="37"/>
        <v>Bilbao-hasta-Barcelona</v>
      </c>
      <c r="D2377">
        <v>589</v>
      </c>
      <c r="E2377" t="str">
        <f>VLOOKUP(A2377,Municipios!$B$2:$B$223,1,FALSE)</f>
        <v>Bilbao</v>
      </c>
    </row>
    <row r="2378" spans="1:5" x14ac:dyDescent="0.2">
      <c r="A2378" t="s">
        <v>26</v>
      </c>
      <c r="B2378" t="s">
        <v>1882</v>
      </c>
      <c r="C2378" s="19" t="str">
        <f t="shared" si="37"/>
        <v>Córdoba-hasta-Barcelona</v>
      </c>
      <c r="D2378">
        <v>898</v>
      </c>
      <c r="E2378" t="str">
        <f>VLOOKUP(A2378,Municipios!$B$2:$B$223,1,FALSE)</f>
        <v>Córdoba</v>
      </c>
    </row>
    <row r="2379" spans="1:5" x14ac:dyDescent="0.2">
      <c r="A2379" t="s">
        <v>498</v>
      </c>
      <c r="B2379" t="s">
        <v>1882</v>
      </c>
      <c r="C2379" s="19" t="str">
        <f t="shared" si="37"/>
        <v>Santander-hasta-Barcelona</v>
      </c>
      <c r="D2379">
        <v>768</v>
      </c>
      <c r="E2379" t="str">
        <f>VLOOKUP(A2379,Municipios!$B$2:$B$223,1,FALSE)</f>
        <v>Santander</v>
      </c>
    </row>
    <row r="2380" spans="1:5" x14ac:dyDescent="0.2">
      <c r="A2380" t="s">
        <v>207</v>
      </c>
      <c r="B2380" t="s">
        <v>1882</v>
      </c>
      <c r="C2380" s="19" t="str">
        <f t="shared" si="37"/>
        <v>Girona-hasta-Barcelona</v>
      </c>
      <c r="D2380">
        <v>86</v>
      </c>
      <c r="E2380" t="str">
        <f>VLOOKUP(A2380,Municipios!$B$2:$B$223,1,FALSE)</f>
        <v>Girona</v>
      </c>
    </row>
    <row r="2381" spans="1:5" x14ac:dyDescent="0.2">
      <c r="A2381" t="s">
        <v>208</v>
      </c>
      <c r="B2381" t="s">
        <v>1882</v>
      </c>
      <c r="C2381" s="19" t="str">
        <f t="shared" si="37"/>
        <v>Guadalajara-hasta-Barcelona</v>
      </c>
      <c r="D2381">
        <v>560</v>
      </c>
      <c r="E2381" t="str">
        <f>VLOOKUP(A2381,Municipios!$B$2:$B$223,1,FALSE)</f>
        <v>Guadalajara</v>
      </c>
    </row>
    <row r="2382" spans="1:5" x14ac:dyDescent="0.2">
      <c r="A2382" t="s">
        <v>500</v>
      </c>
      <c r="B2382" t="s">
        <v>1882</v>
      </c>
      <c r="C2382" s="19" t="str">
        <f t="shared" si="37"/>
        <v>Jaén-hasta-Barcelona</v>
      </c>
      <c r="D2382">
        <v>834</v>
      </c>
      <c r="E2382" t="str">
        <f>VLOOKUP(A2382,Municipios!$B$2:$B$223,1,FALSE)</f>
        <v>Jaén</v>
      </c>
    </row>
    <row r="2383" spans="1:5" x14ac:dyDescent="0.2">
      <c r="A2383" t="s">
        <v>210</v>
      </c>
      <c r="B2383" t="s">
        <v>1882</v>
      </c>
      <c r="C2383" s="19" t="str">
        <f t="shared" si="37"/>
        <v>León-hasta-Barcelona</v>
      </c>
      <c r="D2383">
        <v>804</v>
      </c>
      <c r="E2383" t="str">
        <f>VLOOKUP(A2383,Municipios!$B$2:$B$223,1,FALSE)</f>
        <v>León</v>
      </c>
    </row>
    <row r="2384" spans="1:5" x14ac:dyDescent="0.2">
      <c r="A2384" t="s">
        <v>390</v>
      </c>
      <c r="B2384" t="s">
        <v>1882</v>
      </c>
      <c r="C2384" s="19" t="str">
        <f t="shared" si="37"/>
        <v>Logroño-hasta-Barcelona</v>
      </c>
      <c r="D2384">
        <v>471</v>
      </c>
      <c r="E2384" t="str">
        <f>VLOOKUP(A2384,Municipios!$B$2:$B$223,1,FALSE)</f>
        <v>Logroño</v>
      </c>
    </row>
    <row r="2385" spans="1:5" x14ac:dyDescent="0.2">
      <c r="A2385" t="s">
        <v>486</v>
      </c>
      <c r="B2385" t="s">
        <v>1882</v>
      </c>
      <c r="C2385" s="19" t="str">
        <f t="shared" si="37"/>
        <v>Lugo-hasta-Barcelona</v>
      </c>
      <c r="D2385">
        <v>1025</v>
      </c>
      <c r="E2385" t="str">
        <f>VLOOKUP(A2385,Municipios!$B$2:$B$223,1,FALSE)</f>
        <v>Lugo</v>
      </c>
    </row>
    <row r="2386" spans="1:5" x14ac:dyDescent="0.2">
      <c r="A2386" t="s">
        <v>491</v>
      </c>
      <c r="B2386" t="s">
        <v>1882</v>
      </c>
      <c r="C2386" s="19" t="str">
        <f t="shared" si="37"/>
        <v>Pamplona/Iruña-hasta-Barcelona</v>
      </c>
      <c r="D2386">
        <v>461</v>
      </c>
      <c r="E2386" t="str">
        <f>VLOOKUP(A2386,Municipios!$B$2:$B$223,1,FALSE)</f>
        <v>Pamplona/Iruña</v>
      </c>
    </row>
    <row r="2387" spans="1:5" x14ac:dyDescent="0.2">
      <c r="A2387" t="s">
        <v>25</v>
      </c>
      <c r="B2387" t="s">
        <v>1882</v>
      </c>
      <c r="C2387" s="19" t="str">
        <f t="shared" si="37"/>
        <v>Ciudad Real-hasta-Barcelona</v>
      </c>
      <c r="D2387">
        <v>754</v>
      </c>
      <c r="E2387" t="str">
        <f>VLOOKUP(A2387,Municipios!$B$2:$B$223,1,FALSE)</f>
        <v>Ciudad Real</v>
      </c>
    </row>
    <row r="2388" spans="1:5" x14ac:dyDescent="0.2">
      <c r="A2388" t="s">
        <v>487</v>
      </c>
      <c r="B2388" t="s">
        <v>1882</v>
      </c>
      <c r="C2388" s="19" t="str">
        <f t="shared" si="37"/>
        <v>Madrid-hasta-Barcelona</v>
      </c>
      <c r="D2388">
        <v>612</v>
      </c>
      <c r="E2388" t="str">
        <f>VLOOKUP(A2388,Municipios!$B$2:$B$223,1,FALSE)</f>
        <v>Madrid</v>
      </c>
    </row>
    <row r="2389" spans="1:5" x14ac:dyDescent="0.2">
      <c r="A2389" t="s">
        <v>495</v>
      </c>
      <c r="B2389" t="s">
        <v>1882</v>
      </c>
      <c r="C2389" s="19" t="str">
        <f t="shared" si="37"/>
        <v>Pontevedra-hasta-Barcelona</v>
      </c>
      <c r="D2389">
        <v>1047</v>
      </c>
      <c r="E2389" t="str">
        <f>VLOOKUP(A2389,Municipios!$B$2:$B$223,1,FALSE)</f>
        <v>Pontevedra</v>
      </c>
    </row>
    <row r="2390" spans="1:5" x14ac:dyDescent="0.2">
      <c r="A2390" t="s">
        <v>494</v>
      </c>
      <c r="B2390" t="s">
        <v>1882</v>
      </c>
      <c r="C2390" s="19" t="str">
        <f t="shared" si="37"/>
        <v>Palencia-hasta-Barcelona</v>
      </c>
      <c r="D2390">
        <v>710</v>
      </c>
      <c r="E2390" t="str">
        <f>VLOOKUP(A2390,Municipios!$B$2:$B$223,1,FALSE)</f>
        <v>Palencia</v>
      </c>
    </row>
    <row r="2391" spans="1:5" x14ac:dyDescent="0.2">
      <c r="A2391" t="s">
        <v>492</v>
      </c>
      <c r="B2391" t="s">
        <v>1882</v>
      </c>
      <c r="C2391" s="19" t="str">
        <f t="shared" si="37"/>
        <v>Ourense-hasta-Barcelona</v>
      </c>
      <c r="D2391">
        <v>953</v>
      </c>
      <c r="E2391" t="str">
        <f>VLOOKUP(A2391,Municipios!$B$2:$B$223,1,FALSE)</f>
        <v>Ourense</v>
      </c>
    </row>
    <row r="2392" spans="1:5" x14ac:dyDescent="0.2">
      <c r="A2392" t="s">
        <v>490</v>
      </c>
      <c r="B2392" t="s">
        <v>1882</v>
      </c>
      <c r="C2392" s="19" t="str">
        <f t="shared" si="37"/>
        <v>Murcia-hasta-Barcelona</v>
      </c>
      <c r="D2392">
        <v>615</v>
      </c>
      <c r="E2392" t="str">
        <f>VLOOKUP(A2392,Municipios!$B$2:$B$223,1,FALSE)</f>
        <v>Murcia</v>
      </c>
    </row>
    <row r="2393" spans="1:5" x14ac:dyDescent="0.2">
      <c r="A2393" t="s">
        <v>489</v>
      </c>
      <c r="B2393" t="s">
        <v>1882</v>
      </c>
      <c r="C2393" s="19" t="str">
        <f t="shared" si="37"/>
        <v>Málaga-hasta-Barcelona</v>
      </c>
      <c r="D2393">
        <v>1057</v>
      </c>
      <c r="E2393" t="str">
        <f>VLOOKUP(A2393,Municipios!$B$2:$B$223,1,FALSE)</f>
        <v>Málaga</v>
      </c>
    </row>
    <row r="2394" spans="1:5" x14ac:dyDescent="0.2">
      <c r="A2394" t="s">
        <v>496</v>
      </c>
      <c r="B2394" t="s">
        <v>1882</v>
      </c>
      <c r="C2394" s="19" t="str">
        <f t="shared" si="37"/>
        <v>Salamanca-hasta-Barcelona</v>
      </c>
      <c r="D2394">
        <v>828</v>
      </c>
      <c r="E2394" t="str">
        <f>VLOOKUP(A2394,Municipios!$B$2:$B$223,1,FALSE)</f>
        <v>Salamanca</v>
      </c>
    </row>
    <row r="2395" spans="1:5" x14ac:dyDescent="0.2">
      <c r="A2395" t="s">
        <v>209</v>
      </c>
      <c r="B2395" t="s">
        <v>529</v>
      </c>
      <c r="C2395" s="19" t="str">
        <f t="shared" si="37"/>
        <v>Burgos-hasta-Bilbao</v>
      </c>
      <c r="D2395">
        <v>145</v>
      </c>
      <c r="E2395" t="str">
        <f>VLOOKUP(A2395,Municipios!$B$2:$B$223,1,FALSE)</f>
        <v>Burgos</v>
      </c>
    </row>
    <row r="2396" spans="1:5" x14ac:dyDescent="0.2">
      <c r="A2396" t="s">
        <v>499</v>
      </c>
      <c r="B2396" t="s">
        <v>529</v>
      </c>
      <c r="C2396" s="19" t="str">
        <f t="shared" si="37"/>
        <v>Segovia-hasta-Bilbao</v>
      </c>
      <c r="D2396">
        <v>339</v>
      </c>
      <c r="E2396" t="str">
        <f>VLOOKUP(A2396,Municipios!$B$2:$B$223,1,FALSE)</f>
        <v>Segovia</v>
      </c>
    </row>
    <row r="2397" spans="1:5" x14ac:dyDescent="0.2">
      <c r="A2397" t="s">
        <v>488</v>
      </c>
      <c r="B2397" t="s">
        <v>529</v>
      </c>
      <c r="C2397" s="19" t="str">
        <f t="shared" si="37"/>
        <v>Toledo-hasta-Bilbao</v>
      </c>
      <c r="D2397">
        <v>457</v>
      </c>
      <c r="E2397" t="str">
        <f>VLOOKUP(A2397,Municipios!$B$2:$B$223,1,FALSE)</f>
        <v>Toledo</v>
      </c>
    </row>
    <row r="2398" spans="1:5" x14ac:dyDescent="0.2">
      <c r="A2398" t="s">
        <v>501</v>
      </c>
      <c r="B2398" t="s">
        <v>529</v>
      </c>
      <c r="C2398" s="19" t="str">
        <f t="shared" si="37"/>
        <v>Sevilla-hasta-Bilbao</v>
      </c>
      <c r="D2398">
        <v>916</v>
      </c>
      <c r="E2398" t="str">
        <f>VLOOKUP(A2398,Municipios!$B$2:$B$223,1,FALSE)</f>
        <v>Sevilla</v>
      </c>
    </row>
    <row r="2399" spans="1:5" x14ac:dyDescent="0.2">
      <c r="A2399" t="s">
        <v>502</v>
      </c>
      <c r="B2399" t="s">
        <v>529</v>
      </c>
      <c r="C2399" s="19" t="str">
        <f t="shared" si="37"/>
        <v>Soria-hasta-Bilbao</v>
      </c>
      <c r="D2399">
        <v>233</v>
      </c>
      <c r="E2399" t="str">
        <f>VLOOKUP(A2399,Municipios!$B$2:$B$223,1,FALSE)</f>
        <v>Soria</v>
      </c>
    </row>
    <row r="2400" spans="1:5" x14ac:dyDescent="0.2">
      <c r="A2400" t="s">
        <v>498</v>
      </c>
      <c r="B2400" t="s">
        <v>529</v>
      </c>
      <c r="C2400" s="19" t="str">
        <f t="shared" si="37"/>
        <v>Santander-hasta-Bilbao</v>
      </c>
      <c r="D2400">
        <v>100</v>
      </c>
      <c r="E2400" t="str">
        <f>VLOOKUP(A2400,Municipios!$B$2:$B$223,1,FALSE)</f>
        <v>Santander</v>
      </c>
    </row>
    <row r="2401" spans="1:5" x14ac:dyDescent="0.2">
      <c r="A2401" t="s">
        <v>503</v>
      </c>
      <c r="B2401" t="s">
        <v>529</v>
      </c>
      <c r="C2401" s="19" t="str">
        <f t="shared" si="37"/>
        <v>Tarragona-hasta-Bilbao</v>
      </c>
      <c r="D2401">
        <v>565</v>
      </c>
      <c r="E2401" t="str">
        <f>VLOOKUP(A2401,Municipios!$B$2:$B$223,1,FALSE)</f>
        <v>Tarragona</v>
      </c>
    </row>
    <row r="2402" spans="1:5" x14ac:dyDescent="0.2">
      <c r="A2402" t="s">
        <v>504</v>
      </c>
      <c r="B2402" t="s">
        <v>529</v>
      </c>
      <c r="C2402" s="19" t="str">
        <f t="shared" si="37"/>
        <v>Teruel-hasta-Bilbao</v>
      </c>
      <c r="D2402">
        <v>479</v>
      </c>
      <c r="E2402" t="str">
        <f>VLOOKUP(A2402,Municipios!$B$2:$B$223,1,FALSE)</f>
        <v>Teruel</v>
      </c>
    </row>
    <row r="2403" spans="1:5" x14ac:dyDescent="0.2">
      <c r="A2403" t="s">
        <v>527</v>
      </c>
      <c r="B2403" t="s">
        <v>529</v>
      </c>
      <c r="C2403" s="19" t="str">
        <f t="shared" si="37"/>
        <v>Valencia-hasta-Bilbao</v>
      </c>
      <c r="D2403">
        <v>678</v>
      </c>
      <c r="E2403" t="str">
        <f>VLOOKUP(A2403,Municipios!$B$2:$B$223,1,FALSE)</f>
        <v>Valencia</v>
      </c>
    </row>
    <row r="2404" spans="1:5" x14ac:dyDescent="0.2">
      <c r="A2404" t="s">
        <v>528</v>
      </c>
      <c r="B2404" t="s">
        <v>529</v>
      </c>
      <c r="C2404" s="19" t="str">
        <f t="shared" si="37"/>
        <v>Valladolid-hasta-Bilbao</v>
      </c>
      <c r="D2404">
        <v>271</v>
      </c>
      <c r="E2404" t="str">
        <f>VLOOKUP(A2404,Municipios!$B$2:$B$223,1,FALSE)</f>
        <v>Valladolid</v>
      </c>
    </row>
    <row r="2405" spans="1:5" x14ac:dyDescent="0.2">
      <c r="A2405" t="s">
        <v>1740</v>
      </c>
      <c r="B2405" t="s">
        <v>529</v>
      </c>
      <c r="C2405" s="19" t="str">
        <f t="shared" si="37"/>
        <v>Vitoria-Gasteiz-hasta-Bilbao</v>
      </c>
      <c r="D2405">
        <v>67</v>
      </c>
      <c r="E2405" t="str">
        <f>VLOOKUP(A2405,Municipios!$B$2:$B$223,1,FALSE)</f>
        <v>Vitoria-Gasteiz</v>
      </c>
    </row>
    <row r="2406" spans="1:5" x14ac:dyDescent="0.2">
      <c r="A2406" t="s">
        <v>531</v>
      </c>
      <c r="B2406" t="s">
        <v>529</v>
      </c>
      <c r="C2406" s="19" t="str">
        <f t="shared" si="37"/>
        <v>Zaragoza-hasta-Bilbao</v>
      </c>
      <c r="D2406">
        <v>298</v>
      </c>
      <c r="E2406" t="str">
        <f>VLOOKUP(A2406,Municipios!$B$2:$B$223,1,FALSE)</f>
        <v>Zaragoza</v>
      </c>
    </row>
    <row r="2407" spans="1:5" x14ac:dyDescent="0.2">
      <c r="A2407" t="s">
        <v>1927</v>
      </c>
      <c r="B2407" t="s">
        <v>529</v>
      </c>
      <c r="C2407" s="19" t="str">
        <f t="shared" si="37"/>
        <v>Cáceres-hasta-Bilbao</v>
      </c>
      <c r="D2407">
        <v>609</v>
      </c>
      <c r="E2407" t="str">
        <f>VLOOKUP(A2407,Municipios!$B$2:$B$223,1,FALSE)</f>
        <v>Cáceres</v>
      </c>
    </row>
    <row r="2408" spans="1:5" x14ac:dyDescent="0.2">
      <c r="A2408" t="s">
        <v>211</v>
      </c>
      <c r="B2408" t="s">
        <v>529</v>
      </c>
      <c r="C2408" s="19" t="str">
        <f t="shared" si="37"/>
        <v>Lleida-hasta-Bilbao</v>
      </c>
      <c r="D2408">
        <v>459</v>
      </c>
      <c r="E2408" t="str">
        <f>VLOOKUP(A2408,Municipios!$B$2:$B$223,1,FALSE)</f>
        <v>Lleida</v>
      </c>
    </row>
    <row r="2409" spans="1:5" x14ac:dyDescent="0.2">
      <c r="A2409" t="s">
        <v>1799</v>
      </c>
      <c r="B2409" t="s">
        <v>529</v>
      </c>
      <c r="C2409" s="19" t="str">
        <f t="shared" si="37"/>
        <v>Donostia-San Sebastián-hasta-Bilbao</v>
      </c>
      <c r="D2409">
        <v>105</v>
      </c>
      <c r="E2409" t="str">
        <f>VLOOKUP(A2409,Municipios!$B$2:$B$223,1,FALSE)</f>
        <v>Donostia-San Sebastián</v>
      </c>
    </row>
    <row r="2410" spans="1:5" x14ac:dyDescent="0.2">
      <c r="A2410" t="s">
        <v>530</v>
      </c>
      <c r="B2410" t="s">
        <v>529</v>
      </c>
      <c r="C2410" s="19" t="str">
        <f t="shared" si="37"/>
        <v>Zamora-hasta-Bilbao</v>
      </c>
      <c r="D2410">
        <v>373</v>
      </c>
      <c r="E2410" t="str">
        <f>VLOOKUP(A2410,Municipios!$B$2:$B$223,1,FALSE)</f>
        <v>Zamora</v>
      </c>
    </row>
    <row r="2411" spans="1:5" x14ac:dyDescent="0.2">
      <c r="A2411" t="s">
        <v>98</v>
      </c>
      <c r="B2411" t="s">
        <v>529</v>
      </c>
      <c r="C2411" s="19" t="str">
        <f t="shared" si="37"/>
        <v>Cuenca-hasta-Bilbao</v>
      </c>
      <c r="D2411">
        <v>546</v>
      </c>
      <c r="E2411" t="str">
        <f>VLOOKUP(A2411,Municipios!$B$2:$B$223,1,FALSE)</f>
        <v>Cuenca</v>
      </c>
    </row>
    <row r="2412" spans="1:5" x14ac:dyDescent="0.2">
      <c r="A2412" t="s">
        <v>1493</v>
      </c>
      <c r="B2412" t="s">
        <v>529</v>
      </c>
      <c r="C2412" s="19" t="str">
        <f t="shared" si="37"/>
        <v>Cádiz-hasta-Bilbao</v>
      </c>
      <c r="D2412">
        <v>1029</v>
      </c>
      <c r="E2412" t="str">
        <f>VLOOKUP(A2412,Municipios!$B$2:$B$223,1,FALSE)</f>
        <v>Cádiz</v>
      </c>
    </row>
    <row r="2413" spans="1:5" ht="25.5" x14ac:dyDescent="0.2">
      <c r="A2413" t="s">
        <v>1544</v>
      </c>
      <c r="B2413" t="s">
        <v>529</v>
      </c>
      <c r="C2413" s="19" t="str">
        <f t="shared" si="37"/>
        <v>Castellón de la Plana/Castelló de la Plana-hasta-Bilbao</v>
      </c>
      <c r="D2413">
        <v>743</v>
      </c>
      <c r="E2413" t="str">
        <f>VLOOKUP(A2413,Municipios!$B$2:$B$223,1,FALSE)</f>
        <v>Castellón de la Plana/Castelló de la Plana</v>
      </c>
    </row>
    <row r="2414" spans="1:5" x14ac:dyDescent="0.2">
      <c r="A2414" t="s">
        <v>25</v>
      </c>
      <c r="B2414" t="s">
        <v>529</v>
      </c>
      <c r="C2414" s="19" t="str">
        <f t="shared" si="37"/>
        <v>Ciudad Real-hasta-Bilbao</v>
      </c>
      <c r="D2414">
        <v>572</v>
      </c>
      <c r="E2414" t="str">
        <f>VLOOKUP(A2414,Municipios!$B$2:$B$223,1,FALSE)</f>
        <v>Ciudad Real</v>
      </c>
    </row>
    <row r="2415" spans="1:5" x14ac:dyDescent="0.2">
      <c r="A2415" t="s">
        <v>489</v>
      </c>
      <c r="B2415" t="s">
        <v>529</v>
      </c>
      <c r="C2415" s="19" t="str">
        <f t="shared" si="37"/>
        <v>Málaga-hasta-Bilbao</v>
      </c>
      <c r="D2415">
        <v>920</v>
      </c>
      <c r="E2415" t="str">
        <f>VLOOKUP(A2415,Municipios!$B$2:$B$223,1,FALSE)</f>
        <v>Málaga</v>
      </c>
    </row>
    <row r="2416" spans="1:5" x14ac:dyDescent="0.2">
      <c r="A2416" t="s">
        <v>97</v>
      </c>
      <c r="B2416" t="s">
        <v>529</v>
      </c>
      <c r="C2416" s="19" t="str">
        <f t="shared" si="37"/>
        <v>Coruña (A)-hasta-Bilbao</v>
      </c>
      <c r="D2416">
        <v>651</v>
      </c>
      <c r="E2416" t="str">
        <f>VLOOKUP(A2416,Municipios!$B$2:$B$223,1,FALSE)</f>
        <v>Coruña (A)</v>
      </c>
    </row>
    <row r="2417" spans="1:5" x14ac:dyDescent="0.2">
      <c r="A2417" t="s">
        <v>496</v>
      </c>
      <c r="B2417" t="s">
        <v>529</v>
      </c>
      <c r="C2417" s="19" t="str">
        <f t="shared" si="37"/>
        <v>Salamanca-hasta-Bilbao</v>
      </c>
      <c r="D2417">
        <v>394</v>
      </c>
      <c r="E2417" t="str">
        <f>VLOOKUP(A2417,Municipios!$B$2:$B$223,1,FALSE)</f>
        <v>Salamanca</v>
      </c>
    </row>
    <row r="2418" spans="1:5" x14ac:dyDescent="0.2">
      <c r="A2418" t="s">
        <v>207</v>
      </c>
      <c r="B2418" t="s">
        <v>529</v>
      </c>
      <c r="C2418" s="19" t="str">
        <f t="shared" si="37"/>
        <v>Girona-hasta-Bilbao</v>
      </c>
      <c r="D2418">
        <v>626</v>
      </c>
      <c r="E2418" t="str">
        <f>VLOOKUP(A2418,Municipios!$B$2:$B$223,1,FALSE)</f>
        <v>Girona</v>
      </c>
    </row>
    <row r="2419" spans="1:5" x14ac:dyDescent="0.2">
      <c r="A2419" t="s">
        <v>630</v>
      </c>
      <c r="B2419" t="s">
        <v>529</v>
      </c>
      <c r="C2419" s="19" t="str">
        <f t="shared" si="37"/>
        <v>Granada-hasta-Bilbao</v>
      </c>
      <c r="D2419">
        <v>805</v>
      </c>
      <c r="E2419" t="str">
        <f>VLOOKUP(A2419,Municipios!$B$2:$B$223,1,FALSE)</f>
        <v>Granada</v>
      </c>
    </row>
    <row r="2420" spans="1:5" x14ac:dyDescent="0.2">
      <c r="A2420" t="s">
        <v>208</v>
      </c>
      <c r="B2420" t="s">
        <v>529</v>
      </c>
      <c r="C2420" s="19" t="str">
        <f t="shared" si="37"/>
        <v>Guadalajara-hasta-Bilbao</v>
      </c>
      <c r="D2420">
        <v>382</v>
      </c>
      <c r="E2420" t="str">
        <f>VLOOKUP(A2420,Municipios!$B$2:$B$223,1,FALSE)</f>
        <v>Guadalajara</v>
      </c>
    </row>
    <row r="2421" spans="1:5" x14ac:dyDescent="0.2">
      <c r="A2421" t="s">
        <v>1800</v>
      </c>
      <c r="B2421" t="s">
        <v>529</v>
      </c>
      <c r="C2421" s="19" t="str">
        <f t="shared" si="37"/>
        <v>Huelva-hasta-Bilbao</v>
      </c>
      <c r="D2421">
        <v>1007</v>
      </c>
      <c r="E2421" t="str">
        <f>VLOOKUP(A2421,Municipios!$B$2:$B$223,1,FALSE)</f>
        <v>Huelva</v>
      </c>
    </row>
    <row r="2422" spans="1:5" x14ac:dyDescent="0.2">
      <c r="A2422" t="s">
        <v>497</v>
      </c>
      <c r="B2422" t="s">
        <v>529</v>
      </c>
      <c r="C2422" s="19" t="str">
        <f t="shared" si="37"/>
        <v>Huesca-hasta-Bilbao</v>
      </c>
      <c r="D2422">
        <v>369</v>
      </c>
      <c r="E2422" t="str">
        <f>VLOOKUP(A2422,Municipios!$B$2:$B$223,1,FALSE)</f>
        <v>Huesca</v>
      </c>
    </row>
    <row r="2423" spans="1:5" x14ac:dyDescent="0.2">
      <c r="A2423" t="s">
        <v>500</v>
      </c>
      <c r="B2423" t="s">
        <v>529</v>
      </c>
      <c r="C2423" s="19" t="str">
        <f t="shared" si="37"/>
        <v>Jaén-hasta-Bilbao</v>
      </c>
      <c r="D2423">
        <v>714</v>
      </c>
      <c r="E2423" t="str">
        <f>VLOOKUP(A2423,Municipios!$B$2:$B$223,1,FALSE)</f>
        <v>Jaén</v>
      </c>
    </row>
    <row r="2424" spans="1:5" x14ac:dyDescent="0.2">
      <c r="A2424" t="s">
        <v>493</v>
      </c>
      <c r="B2424" t="s">
        <v>529</v>
      </c>
      <c r="C2424" s="19" t="str">
        <f t="shared" si="37"/>
        <v>Oviedo-hasta-Bilbao</v>
      </c>
      <c r="D2424">
        <v>293</v>
      </c>
      <c r="E2424" t="str">
        <f>VLOOKUP(A2424,Municipios!$B$2:$B$223,1,FALSE)</f>
        <v>Oviedo</v>
      </c>
    </row>
    <row r="2425" spans="1:5" x14ac:dyDescent="0.2">
      <c r="A2425" t="s">
        <v>26</v>
      </c>
      <c r="B2425" t="s">
        <v>529</v>
      </c>
      <c r="C2425" s="19" t="str">
        <f t="shared" si="37"/>
        <v>Córdoba-hasta-Bilbao</v>
      </c>
      <c r="D2425">
        <v>778</v>
      </c>
      <c r="E2425" t="str">
        <f>VLOOKUP(A2425,Municipios!$B$2:$B$223,1,FALSE)</f>
        <v>Córdoba</v>
      </c>
    </row>
    <row r="2426" spans="1:5" x14ac:dyDescent="0.2">
      <c r="A2426" t="s">
        <v>210</v>
      </c>
      <c r="B2426" t="s">
        <v>529</v>
      </c>
      <c r="C2426" s="19" t="str">
        <f t="shared" si="37"/>
        <v>León-hasta-Bilbao</v>
      </c>
      <c r="D2426">
        <v>339</v>
      </c>
      <c r="E2426" t="str">
        <f>VLOOKUP(A2426,Municipios!$B$2:$B$223,1,FALSE)</f>
        <v>León</v>
      </c>
    </row>
    <row r="2427" spans="1:5" x14ac:dyDescent="0.2">
      <c r="A2427" t="s">
        <v>495</v>
      </c>
      <c r="B2427" t="s">
        <v>529</v>
      </c>
      <c r="C2427" s="19" t="str">
        <f t="shared" si="37"/>
        <v>Pontevedra-hasta-Bilbao</v>
      </c>
      <c r="D2427">
        <v>581</v>
      </c>
      <c r="E2427" t="str">
        <f>VLOOKUP(A2427,Municipios!$B$2:$B$223,1,FALSE)</f>
        <v>Pontevedra</v>
      </c>
    </row>
    <row r="2428" spans="1:5" x14ac:dyDescent="0.2">
      <c r="A2428" t="s">
        <v>494</v>
      </c>
      <c r="B2428" t="s">
        <v>529</v>
      </c>
      <c r="C2428" s="19" t="str">
        <f t="shared" si="37"/>
        <v>Palencia-hasta-Bilbao</v>
      </c>
      <c r="D2428">
        <v>252</v>
      </c>
      <c r="E2428" t="str">
        <f>VLOOKUP(A2428,Municipios!$B$2:$B$223,1,FALSE)</f>
        <v>Palencia</v>
      </c>
    </row>
    <row r="2429" spans="1:5" x14ac:dyDescent="0.2">
      <c r="A2429" t="s">
        <v>492</v>
      </c>
      <c r="B2429" t="s">
        <v>529</v>
      </c>
      <c r="C2429" s="19" t="str">
        <f t="shared" si="37"/>
        <v>Ourense-hasta-Bilbao</v>
      </c>
      <c r="D2429">
        <v>488</v>
      </c>
      <c r="E2429" t="str">
        <f>VLOOKUP(A2429,Municipios!$B$2:$B$223,1,FALSE)</f>
        <v>Ourense</v>
      </c>
    </row>
    <row r="2430" spans="1:5" x14ac:dyDescent="0.2">
      <c r="A2430" t="s">
        <v>490</v>
      </c>
      <c r="B2430" t="s">
        <v>529</v>
      </c>
      <c r="C2430" s="19" t="str">
        <f t="shared" si="37"/>
        <v>Murcia-hasta-Bilbao</v>
      </c>
      <c r="D2430">
        <v>767</v>
      </c>
      <c r="E2430" t="str">
        <f>VLOOKUP(A2430,Municipios!$B$2:$B$223,1,FALSE)</f>
        <v>Murcia</v>
      </c>
    </row>
    <row r="2431" spans="1:5" x14ac:dyDescent="0.2">
      <c r="A2431" t="s">
        <v>487</v>
      </c>
      <c r="B2431" t="s">
        <v>529</v>
      </c>
      <c r="C2431" s="19" t="str">
        <f t="shared" ref="C2431:C2494" si="38">CONCATENATE(A2431,"-hasta-",B2431)</f>
        <v>Madrid-hasta-Bilbao</v>
      </c>
      <c r="D2431">
        <v>370</v>
      </c>
      <c r="E2431" t="str">
        <f>VLOOKUP(A2431,Municipios!$B$2:$B$223,1,FALSE)</f>
        <v>Madrid</v>
      </c>
    </row>
    <row r="2432" spans="1:5" x14ac:dyDescent="0.2">
      <c r="A2432" t="s">
        <v>486</v>
      </c>
      <c r="B2432" t="s">
        <v>529</v>
      </c>
      <c r="C2432" s="19" t="str">
        <f t="shared" si="38"/>
        <v>Lugo-hasta-Bilbao</v>
      </c>
      <c r="D2432">
        <v>560</v>
      </c>
      <c r="E2432" t="str">
        <f>VLOOKUP(A2432,Municipios!$B$2:$B$223,1,FALSE)</f>
        <v>Lugo</v>
      </c>
    </row>
    <row r="2433" spans="1:5" x14ac:dyDescent="0.2">
      <c r="A2433" t="s">
        <v>390</v>
      </c>
      <c r="B2433" t="s">
        <v>529</v>
      </c>
      <c r="C2433" s="19" t="str">
        <f t="shared" si="38"/>
        <v>Logroño-hasta-Bilbao</v>
      </c>
      <c r="D2433">
        <v>127</v>
      </c>
      <c r="E2433" t="str">
        <f>VLOOKUP(A2433,Municipios!$B$2:$B$223,1,FALSE)</f>
        <v>Logroño</v>
      </c>
    </row>
    <row r="2434" spans="1:5" x14ac:dyDescent="0.2">
      <c r="A2434" t="s">
        <v>491</v>
      </c>
      <c r="B2434" t="s">
        <v>529</v>
      </c>
      <c r="C2434" s="19" t="str">
        <f t="shared" si="38"/>
        <v>Pamplona/Iruña-hasta-Bilbao</v>
      </c>
      <c r="D2434">
        <v>157</v>
      </c>
      <c r="E2434" t="str">
        <f>VLOOKUP(A2434,Municipios!$B$2:$B$223,1,FALSE)</f>
        <v>Pamplona/Iruña</v>
      </c>
    </row>
    <row r="2435" spans="1:5" x14ac:dyDescent="0.2">
      <c r="A2435" t="s">
        <v>498</v>
      </c>
      <c r="B2435" t="s">
        <v>209</v>
      </c>
      <c r="C2435" s="19" t="str">
        <f t="shared" si="38"/>
        <v>Santander-hasta-Burgos</v>
      </c>
      <c r="D2435">
        <v>152</v>
      </c>
      <c r="E2435" t="str">
        <f>VLOOKUP(A2435,Municipios!$B$2:$B$223,1,FALSE)</f>
        <v>Santander</v>
      </c>
    </row>
    <row r="2436" spans="1:5" x14ac:dyDescent="0.2">
      <c r="A2436" t="s">
        <v>1927</v>
      </c>
      <c r="B2436" t="s">
        <v>209</v>
      </c>
      <c r="C2436" s="19" t="str">
        <f t="shared" si="38"/>
        <v>Cáceres-hasta-Burgos</v>
      </c>
      <c r="D2436">
        <v>545</v>
      </c>
      <c r="E2436" t="str">
        <f>VLOOKUP(A2436,Municipios!$B$2:$B$223,1,FALSE)</f>
        <v>Cáceres</v>
      </c>
    </row>
    <row r="2437" spans="1:5" x14ac:dyDescent="0.2">
      <c r="A2437" t="s">
        <v>504</v>
      </c>
      <c r="B2437" t="s">
        <v>209</v>
      </c>
      <c r="C2437" s="19" t="str">
        <f t="shared" si="38"/>
        <v>Teruel-hasta-Burgos</v>
      </c>
      <c r="D2437">
        <v>370</v>
      </c>
      <c r="E2437" t="str">
        <f>VLOOKUP(A2437,Municipios!$B$2:$B$223,1,FALSE)</f>
        <v>Teruel</v>
      </c>
    </row>
    <row r="2438" spans="1:5" x14ac:dyDescent="0.2">
      <c r="A2438" t="s">
        <v>1799</v>
      </c>
      <c r="B2438" t="s">
        <v>209</v>
      </c>
      <c r="C2438" s="19" t="str">
        <f t="shared" si="38"/>
        <v>Donostia-San Sebastián-hasta-Burgos</v>
      </c>
      <c r="D2438">
        <v>225</v>
      </c>
      <c r="E2438" t="str">
        <f>VLOOKUP(A2438,Municipios!$B$2:$B$223,1,FALSE)</f>
        <v>Donostia-San Sebastián</v>
      </c>
    </row>
    <row r="2439" spans="1:5" x14ac:dyDescent="0.2">
      <c r="A2439" t="s">
        <v>499</v>
      </c>
      <c r="B2439" t="s">
        <v>209</v>
      </c>
      <c r="C2439" s="19" t="str">
        <f t="shared" si="38"/>
        <v>Segovia-hasta-Burgos</v>
      </c>
      <c r="D2439">
        <v>197</v>
      </c>
      <c r="E2439" t="str">
        <f>VLOOKUP(A2439,Municipios!$B$2:$B$223,1,FALSE)</f>
        <v>Segovia</v>
      </c>
    </row>
    <row r="2440" spans="1:5" x14ac:dyDescent="0.2">
      <c r="A2440" t="s">
        <v>501</v>
      </c>
      <c r="B2440" t="s">
        <v>209</v>
      </c>
      <c r="C2440" s="19" t="str">
        <f t="shared" si="38"/>
        <v>Sevilla-hasta-Burgos</v>
      </c>
      <c r="D2440">
        <v>771</v>
      </c>
      <c r="E2440" t="str">
        <f>VLOOKUP(A2440,Municipios!$B$2:$B$223,1,FALSE)</f>
        <v>Sevilla</v>
      </c>
    </row>
    <row r="2441" spans="1:5" x14ac:dyDescent="0.2">
      <c r="A2441" t="s">
        <v>502</v>
      </c>
      <c r="B2441" t="s">
        <v>209</v>
      </c>
      <c r="C2441" s="19" t="str">
        <f t="shared" si="38"/>
        <v>Soria-hasta-Burgos</v>
      </c>
      <c r="D2441">
        <v>147</v>
      </c>
      <c r="E2441" t="str">
        <f>VLOOKUP(A2441,Municipios!$B$2:$B$223,1,FALSE)</f>
        <v>Soria</v>
      </c>
    </row>
    <row r="2442" spans="1:5" x14ac:dyDescent="0.2">
      <c r="A2442" t="s">
        <v>503</v>
      </c>
      <c r="B2442" t="s">
        <v>209</v>
      </c>
      <c r="C2442" s="19" t="str">
        <f t="shared" si="38"/>
        <v>Tarragona-hasta-Burgos</v>
      </c>
      <c r="D2442">
        <v>572</v>
      </c>
      <c r="E2442" t="str">
        <f>VLOOKUP(A2442,Municipios!$B$2:$B$223,1,FALSE)</f>
        <v>Tarragona</v>
      </c>
    </row>
    <row r="2443" spans="1:5" x14ac:dyDescent="0.2">
      <c r="A2443" t="s">
        <v>488</v>
      </c>
      <c r="B2443" t="s">
        <v>209</v>
      </c>
      <c r="C2443" s="19" t="str">
        <f t="shared" si="38"/>
        <v>Toledo-hasta-Burgos</v>
      </c>
      <c r="D2443">
        <v>313</v>
      </c>
      <c r="E2443" t="str">
        <f>VLOOKUP(A2443,Municipios!$B$2:$B$223,1,FALSE)</f>
        <v>Toledo</v>
      </c>
    </row>
    <row r="2444" spans="1:5" x14ac:dyDescent="0.2">
      <c r="A2444" t="s">
        <v>527</v>
      </c>
      <c r="B2444" t="s">
        <v>209</v>
      </c>
      <c r="C2444" s="19" t="str">
        <f t="shared" si="38"/>
        <v>Valencia-hasta-Burgos</v>
      </c>
      <c r="D2444">
        <v>583</v>
      </c>
      <c r="E2444" t="str">
        <f>VLOOKUP(A2444,Municipios!$B$2:$B$223,1,FALSE)</f>
        <v>Valencia</v>
      </c>
    </row>
    <row r="2445" spans="1:5" x14ac:dyDescent="0.2">
      <c r="A2445" t="s">
        <v>528</v>
      </c>
      <c r="B2445" t="s">
        <v>209</v>
      </c>
      <c r="C2445" s="19" t="str">
        <f t="shared" si="38"/>
        <v>Valladolid-hasta-Burgos</v>
      </c>
      <c r="D2445">
        <v>121</v>
      </c>
      <c r="E2445" t="str">
        <f>VLOOKUP(A2445,Municipios!$B$2:$B$223,1,FALSE)</f>
        <v>Valladolid</v>
      </c>
    </row>
    <row r="2446" spans="1:5" x14ac:dyDescent="0.2">
      <c r="A2446" t="s">
        <v>1740</v>
      </c>
      <c r="B2446" t="s">
        <v>209</v>
      </c>
      <c r="C2446" s="19" t="str">
        <f t="shared" si="38"/>
        <v>Vitoria-Gasteiz-hasta-Burgos</v>
      </c>
      <c r="D2446">
        <v>108</v>
      </c>
      <c r="E2446" t="str">
        <f>VLOOKUP(A2446,Municipios!$B$2:$B$223,1,FALSE)</f>
        <v>Vitoria-Gasteiz</v>
      </c>
    </row>
    <row r="2447" spans="1:5" x14ac:dyDescent="0.2">
      <c r="A2447" t="s">
        <v>531</v>
      </c>
      <c r="B2447" t="s">
        <v>209</v>
      </c>
      <c r="C2447" s="19" t="str">
        <f t="shared" si="38"/>
        <v>Zaragoza-hasta-Burgos</v>
      </c>
      <c r="D2447">
        <v>306</v>
      </c>
      <c r="E2447" t="str">
        <f>VLOOKUP(A2447,Municipios!$B$2:$B$223,1,FALSE)</f>
        <v>Zaragoza</v>
      </c>
    </row>
    <row r="2448" spans="1:5" x14ac:dyDescent="0.2">
      <c r="A2448" t="s">
        <v>496</v>
      </c>
      <c r="B2448" t="s">
        <v>209</v>
      </c>
      <c r="C2448" s="19" t="str">
        <f t="shared" si="38"/>
        <v>Salamanca-hasta-Burgos</v>
      </c>
      <c r="D2448">
        <v>242</v>
      </c>
      <c r="E2448" t="str">
        <f>VLOOKUP(A2448,Municipios!$B$2:$B$223,1,FALSE)</f>
        <v>Salamanca</v>
      </c>
    </row>
    <row r="2449" spans="1:5" x14ac:dyDescent="0.2">
      <c r="A2449" t="s">
        <v>98</v>
      </c>
      <c r="B2449" t="s">
        <v>209</v>
      </c>
      <c r="C2449" s="19" t="str">
        <f t="shared" si="38"/>
        <v>Cuenca-hasta-Burgos</v>
      </c>
      <c r="D2449">
        <v>379</v>
      </c>
      <c r="E2449" t="str">
        <f>VLOOKUP(A2449,Municipios!$B$2:$B$223,1,FALSE)</f>
        <v>Cuenca</v>
      </c>
    </row>
    <row r="2450" spans="1:5" x14ac:dyDescent="0.2">
      <c r="A2450" t="s">
        <v>530</v>
      </c>
      <c r="B2450" t="s">
        <v>209</v>
      </c>
      <c r="C2450" s="19" t="str">
        <f t="shared" si="38"/>
        <v>Zamora-hasta-Burgos</v>
      </c>
      <c r="D2450">
        <v>211</v>
      </c>
      <c r="E2450" t="str">
        <f>VLOOKUP(A2450,Municipios!$B$2:$B$223,1,FALSE)</f>
        <v>Zamora</v>
      </c>
    </row>
    <row r="2451" spans="1:5" x14ac:dyDescent="0.2">
      <c r="A2451" t="s">
        <v>26</v>
      </c>
      <c r="B2451" t="s">
        <v>209</v>
      </c>
      <c r="C2451" s="19" t="str">
        <f t="shared" si="38"/>
        <v>Córdoba-hasta-Burgos</v>
      </c>
      <c r="D2451">
        <v>633</v>
      </c>
      <c r="E2451" t="str">
        <f>VLOOKUP(A2451,Municipios!$B$2:$B$223,1,FALSE)</f>
        <v>Córdoba</v>
      </c>
    </row>
    <row r="2452" spans="1:5" x14ac:dyDescent="0.2">
      <c r="A2452" t="s">
        <v>630</v>
      </c>
      <c r="B2452" t="s">
        <v>209</v>
      </c>
      <c r="C2452" s="19" t="str">
        <f t="shared" si="38"/>
        <v>Granada-hasta-Burgos</v>
      </c>
      <c r="D2452">
        <v>662</v>
      </c>
      <c r="E2452" t="str">
        <f>VLOOKUP(A2452,Municipios!$B$2:$B$223,1,FALSE)</f>
        <v>Granada</v>
      </c>
    </row>
    <row r="2453" spans="1:5" x14ac:dyDescent="0.2">
      <c r="A2453" t="s">
        <v>495</v>
      </c>
      <c r="B2453" t="s">
        <v>209</v>
      </c>
      <c r="C2453" s="19" t="str">
        <f t="shared" si="38"/>
        <v>Pontevedra-hasta-Burgos</v>
      </c>
      <c r="D2453">
        <v>431</v>
      </c>
      <c r="E2453" t="str">
        <f>VLOOKUP(A2453,Municipios!$B$2:$B$223,1,FALSE)</f>
        <v>Pontevedra</v>
      </c>
    </row>
    <row r="2454" spans="1:5" x14ac:dyDescent="0.2">
      <c r="A2454" t="s">
        <v>208</v>
      </c>
      <c r="B2454" t="s">
        <v>209</v>
      </c>
      <c r="C2454" s="19" t="str">
        <f t="shared" si="38"/>
        <v>Guadalajara-hasta-Burgos</v>
      </c>
      <c r="D2454">
        <v>238</v>
      </c>
      <c r="E2454" t="str">
        <f>VLOOKUP(A2454,Municipios!$B$2:$B$223,1,FALSE)</f>
        <v>Guadalajara</v>
      </c>
    </row>
    <row r="2455" spans="1:5" x14ac:dyDescent="0.2">
      <c r="A2455" t="s">
        <v>97</v>
      </c>
      <c r="B2455" t="s">
        <v>209</v>
      </c>
      <c r="C2455" s="19" t="str">
        <f t="shared" si="38"/>
        <v>Coruña (A)-hasta-Burgos</v>
      </c>
      <c r="D2455">
        <v>501</v>
      </c>
      <c r="E2455" t="str">
        <f>VLOOKUP(A2455,Municipios!$B$2:$B$223,1,FALSE)</f>
        <v>Coruña (A)</v>
      </c>
    </row>
    <row r="2456" spans="1:5" x14ac:dyDescent="0.2">
      <c r="A2456" t="s">
        <v>25</v>
      </c>
      <c r="B2456" t="s">
        <v>209</v>
      </c>
      <c r="C2456" s="19" t="str">
        <f t="shared" si="38"/>
        <v>Ciudad Real-hasta-Burgos</v>
      </c>
      <c r="D2456">
        <v>428</v>
      </c>
      <c r="E2456" t="str">
        <f>VLOOKUP(A2456,Municipios!$B$2:$B$223,1,FALSE)</f>
        <v>Ciudad Real</v>
      </c>
    </row>
    <row r="2457" spans="1:5" ht="25.5" x14ac:dyDescent="0.2">
      <c r="A2457" t="s">
        <v>1544</v>
      </c>
      <c r="B2457" t="s">
        <v>209</v>
      </c>
      <c r="C2457" s="19" t="str">
        <f t="shared" si="38"/>
        <v>Castellón de la Plana/Castelló de la Plana-hasta-Burgos</v>
      </c>
      <c r="D2457">
        <v>533</v>
      </c>
      <c r="E2457" t="str">
        <f>VLOOKUP(A2457,Municipios!$B$2:$B$223,1,FALSE)</f>
        <v>Castellón de la Plana/Castelló de la Plana</v>
      </c>
    </row>
    <row r="2458" spans="1:5" x14ac:dyDescent="0.2">
      <c r="A2458" t="s">
        <v>1493</v>
      </c>
      <c r="B2458" t="s">
        <v>209</v>
      </c>
      <c r="C2458" s="19" t="str">
        <f t="shared" si="38"/>
        <v>Cádiz-hasta-Burgos</v>
      </c>
      <c r="D2458">
        <v>890</v>
      </c>
      <c r="E2458" t="str">
        <f>VLOOKUP(A2458,Municipios!$B$2:$B$223,1,FALSE)</f>
        <v>Cádiz</v>
      </c>
    </row>
    <row r="2459" spans="1:5" x14ac:dyDescent="0.2">
      <c r="A2459" t="s">
        <v>1800</v>
      </c>
      <c r="B2459" t="s">
        <v>209</v>
      </c>
      <c r="C2459" s="19" t="str">
        <f t="shared" si="38"/>
        <v>Huelva-hasta-Burgos</v>
      </c>
      <c r="D2459">
        <v>862</v>
      </c>
      <c r="E2459" t="str">
        <f>VLOOKUP(A2459,Municipios!$B$2:$B$223,1,FALSE)</f>
        <v>Huelva</v>
      </c>
    </row>
    <row r="2460" spans="1:5" x14ac:dyDescent="0.2">
      <c r="A2460" t="s">
        <v>497</v>
      </c>
      <c r="B2460" t="s">
        <v>209</v>
      </c>
      <c r="C2460" s="19" t="str">
        <f t="shared" si="38"/>
        <v>Huesca-hasta-Burgos</v>
      </c>
      <c r="D2460">
        <v>381</v>
      </c>
      <c r="E2460" t="str">
        <f>VLOOKUP(A2460,Municipios!$B$2:$B$223,1,FALSE)</f>
        <v>Huesca</v>
      </c>
    </row>
    <row r="2461" spans="1:5" x14ac:dyDescent="0.2">
      <c r="A2461" t="s">
        <v>500</v>
      </c>
      <c r="B2461" t="s">
        <v>209</v>
      </c>
      <c r="C2461" s="19" t="str">
        <f t="shared" si="38"/>
        <v>Jaén-hasta-Burgos</v>
      </c>
      <c r="D2461">
        <v>570</v>
      </c>
      <c r="E2461" t="str">
        <f>VLOOKUP(A2461,Municipios!$B$2:$B$223,1,FALSE)</f>
        <v>Jaén</v>
      </c>
    </row>
    <row r="2462" spans="1:5" x14ac:dyDescent="0.2">
      <c r="A2462" t="s">
        <v>492</v>
      </c>
      <c r="B2462" t="s">
        <v>209</v>
      </c>
      <c r="C2462" s="19" t="str">
        <f t="shared" si="38"/>
        <v>Ourense-hasta-Burgos</v>
      </c>
      <c r="D2462">
        <v>337</v>
      </c>
      <c r="E2462" t="str">
        <f>VLOOKUP(A2462,Municipios!$B$2:$B$223,1,FALSE)</f>
        <v>Ourense</v>
      </c>
    </row>
    <row r="2463" spans="1:5" x14ac:dyDescent="0.2">
      <c r="A2463" t="s">
        <v>491</v>
      </c>
      <c r="B2463" t="s">
        <v>209</v>
      </c>
      <c r="C2463" s="19" t="str">
        <f t="shared" si="38"/>
        <v>Pamplona/Iruña-hasta-Burgos</v>
      </c>
      <c r="D2463">
        <v>198</v>
      </c>
      <c r="E2463" t="str">
        <f>VLOOKUP(A2463,Municipios!$B$2:$B$223,1,FALSE)</f>
        <v>Pamplona/Iruña</v>
      </c>
    </row>
    <row r="2464" spans="1:5" x14ac:dyDescent="0.2">
      <c r="A2464" t="s">
        <v>207</v>
      </c>
      <c r="B2464" t="s">
        <v>209</v>
      </c>
      <c r="C2464" s="19" t="str">
        <f t="shared" si="38"/>
        <v>Girona-hasta-Burgos</v>
      </c>
      <c r="D2464">
        <v>687</v>
      </c>
      <c r="E2464" t="str">
        <f>VLOOKUP(A2464,Municipios!$B$2:$B$223,1,FALSE)</f>
        <v>Girona</v>
      </c>
    </row>
    <row r="2465" spans="1:5" x14ac:dyDescent="0.2">
      <c r="A2465" t="s">
        <v>210</v>
      </c>
      <c r="B2465" t="s">
        <v>209</v>
      </c>
      <c r="C2465" s="19" t="str">
        <f t="shared" si="38"/>
        <v>León-hasta-Burgos</v>
      </c>
      <c r="D2465">
        <v>188</v>
      </c>
      <c r="E2465" t="str">
        <f>VLOOKUP(A2465,Municipios!$B$2:$B$223,1,FALSE)</f>
        <v>León</v>
      </c>
    </row>
    <row r="2466" spans="1:5" x14ac:dyDescent="0.2">
      <c r="A2466" t="s">
        <v>494</v>
      </c>
      <c r="B2466" t="s">
        <v>209</v>
      </c>
      <c r="C2466" s="19" t="str">
        <f t="shared" si="38"/>
        <v>Palencia-hasta-Burgos</v>
      </c>
      <c r="D2466">
        <v>100</v>
      </c>
      <c r="E2466" t="str">
        <f>VLOOKUP(A2466,Municipios!$B$2:$B$223,1,FALSE)</f>
        <v>Palencia</v>
      </c>
    </row>
    <row r="2467" spans="1:5" x14ac:dyDescent="0.2">
      <c r="A2467" t="s">
        <v>493</v>
      </c>
      <c r="B2467" t="s">
        <v>209</v>
      </c>
      <c r="C2467" s="19" t="str">
        <f t="shared" si="38"/>
        <v>Oviedo-hasta-Burgos</v>
      </c>
      <c r="D2467">
        <v>306</v>
      </c>
      <c r="E2467" t="str">
        <f>VLOOKUP(A2467,Municipios!$B$2:$B$223,1,FALSE)</f>
        <v>Oviedo</v>
      </c>
    </row>
    <row r="2468" spans="1:5" x14ac:dyDescent="0.2">
      <c r="A2468" t="s">
        <v>490</v>
      </c>
      <c r="B2468" t="s">
        <v>209</v>
      </c>
      <c r="C2468" s="19" t="str">
        <f t="shared" si="38"/>
        <v>Murcia-hasta-Burgos</v>
      </c>
      <c r="D2468">
        <v>628</v>
      </c>
      <c r="E2468" t="str">
        <f>VLOOKUP(A2468,Municipios!$B$2:$B$223,1,FALSE)</f>
        <v>Murcia</v>
      </c>
    </row>
    <row r="2469" spans="1:5" x14ac:dyDescent="0.2">
      <c r="A2469" t="s">
        <v>489</v>
      </c>
      <c r="B2469" t="s">
        <v>209</v>
      </c>
      <c r="C2469" s="19" t="str">
        <f t="shared" si="38"/>
        <v>Málaga-hasta-Burgos</v>
      </c>
      <c r="D2469">
        <v>793</v>
      </c>
      <c r="E2469" t="str">
        <f>VLOOKUP(A2469,Municipios!$B$2:$B$223,1,FALSE)</f>
        <v>Málaga</v>
      </c>
    </row>
    <row r="2470" spans="1:5" x14ac:dyDescent="0.2">
      <c r="A2470" t="s">
        <v>487</v>
      </c>
      <c r="B2470" t="s">
        <v>209</v>
      </c>
      <c r="C2470" s="19" t="str">
        <f t="shared" si="38"/>
        <v>Madrid-hasta-Burgos</v>
      </c>
      <c r="D2470">
        <v>226</v>
      </c>
      <c r="E2470" t="str">
        <f>VLOOKUP(A2470,Municipios!$B$2:$B$223,1,FALSE)</f>
        <v>Madrid</v>
      </c>
    </row>
    <row r="2471" spans="1:5" x14ac:dyDescent="0.2">
      <c r="A2471" t="s">
        <v>211</v>
      </c>
      <c r="B2471" t="s">
        <v>209</v>
      </c>
      <c r="C2471" s="19" t="str">
        <f t="shared" si="38"/>
        <v>Lleida-hasta-Burgos</v>
      </c>
      <c r="D2471">
        <v>484</v>
      </c>
      <c r="E2471" t="str">
        <f>VLOOKUP(A2471,Municipios!$B$2:$B$223,1,FALSE)</f>
        <v>Lleida</v>
      </c>
    </row>
    <row r="2472" spans="1:5" x14ac:dyDescent="0.2">
      <c r="A2472" t="s">
        <v>486</v>
      </c>
      <c r="B2472" t="s">
        <v>209</v>
      </c>
      <c r="C2472" s="19" t="str">
        <f t="shared" si="38"/>
        <v>Lugo-hasta-Burgos</v>
      </c>
      <c r="D2472">
        <v>409</v>
      </c>
      <c r="E2472" t="str">
        <f>VLOOKUP(A2472,Municipios!$B$2:$B$223,1,FALSE)</f>
        <v>Lugo</v>
      </c>
    </row>
    <row r="2473" spans="1:5" x14ac:dyDescent="0.2">
      <c r="A2473" t="s">
        <v>390</v>
      </c>
      <c r="B2473" t="s">
        <v>209</v>
      </c>
      <c r="C2473" s="19" t="str">
        <f t="shared" si="38"/>
        <v>Logroño-hasta-Burgos</v>
      </c>
      <c r="D2473">
        <v>135</v>
      </c>
      <c r="E2473" t="str">
        <f>VLOOKUP(A2473,Municipios!$B$2:$B$223,1,FALSE)</f>
        <v>Logroño</v>
      </c>
    </row>
    <row r="2474" spans="1:5" x14ac:dyDescent="0.2">
      <c r="A2474" t="s">
        <v>1799</v>
      </c>
      <c r="B2474" t="s">
        <v>1927</v>
      </c>
      <c r="C2474" s="19" t="str">
        <f t="shared" si="38"/>
        <v>Donostia-San Sebastián-hasta-Cáceres</v>
      </c>
      <c r="D2474">
        <v>679</v>
      </c>
      <c r="E2474" t="str">
        <f>VLOOKUP(A2474,Municipios!$B$2:$B$223,1,FALSE)</f>
        <v>Donostia-San Sebastián</v>
      </c>
    </row>
    <row r="2475" spans="1:5" x14ac:dyDescent="0.2">
      <c r="A2475" t="s">
        <v>530</v>
      </c>
      <c r="B2475" t="s">
        <v>1927</v>
      </c>
      <c r="C2475" s="19" t="str">
        <f t="shared" si="38"/>
        <v>Zamora-hasta-Cáceres</v>
      </c>
      <c r="D2475">
        <v>277</v>
      </c>
      <c r="E2475" t="str">
        <f>VLOOKUP(A2475,Municipios!$B$2:$B$223,1,FALSE)</f>
        <v>Zamora</v>
      </c>
    </row>
    <row r="2476" spans="1:5" x14ac:dyDescent="0.2">
      <c r="A2476" t="s">
        <v>499</v>
      </c>
      <c r="B2476" t="s">
        <v>1927</v>
      </c>
      <c r="C2476" s="19" t="str">
        <f t="shared" si="38"/>
        <v>Segovia-hasta-Cáceres</v>
      </c>
      <c r="D2476">
        <v>300</v>
      </c>
      <c r="E2476" t="str">
        <f>VLOOKUP(A2476,Municipios!$B$2:$B$223,1,FALSE)</f>
        <v>Segovia</v>
      </c>
    </row>
    <row r="2477" spans="1:5" x14ac:dyDescent="0.2">
      <c r="A2477" t="s">
        <v>501</v>
      </c>
      <c r="B2477" t="s">
        <v>1927</v>
      </c>
      <c r="C2477" s="19" t="str">
        <f t="shared" si="38"/>
        <v>Sevilla-hasta-Cáceres</v>
      </c>
      <c r="D2477">
        <v>261</v>
      </c>
      <c r="E2477" t="str">
        <f>VLOOKUP(A2477,Municipios!$B$2:$B$223,1,FALSE)</f>
        <v>Sevilla</v>
      </c>
    </row>
    <row r="2478" spans="1:5" x14ac:dyDescent="0.2">
      <c r="A2478" t="s">
        <v>502</v>
      </c>
      <c r="B2478" t="s">
        <v>1927</v>
      </c>
      <c r="C2478" s="19" t="str">
        <f t="shared" si="38"/>
        <v>Soria-hasta-Cáceres</v>
      </c>
      <c r="D2478">
        <v>528</v>
      </c>
      <c r="E2478" t="str">
        <f>VLOOKUP(A2478,Municipios!$B$2:$B$223,1,FALSE)</f>
        <v>Soria</v>
      </c>
    </row>
    <row r="2479" spans="1:5" x14ac:dyDescent="0.2">
      <c r="A2479" t="s">
        <v>503</v>
      </c>
      <c r="B2479" t="s">
        <v>1927</v>
      </c>
      <c r="C2479" s="19" t="str">
        <f t="shared" si="38"/>
        <v>Tarragona-hasta-Cáceres</v>
      </c>
      <c r="D2479">
        <v>883</v>
      </c>
      <c r="E2479" t="str">
        <f>VLOOKUP(A2479,Municipios!$B$2:$B$223,1,FALSE)</f>
        <v>Tarragona</v>
      </c>
    </row>
    <row r="2480" spans="1:5" x14ac:dyDescent="0.2">
      <c r="A2480" t="s">
        <v>498</v>
      </c>
      <c r="B2480" t="s">
        <v>1927</v>
      </c>
      <c r="C2480" s="19" t="str">
        <f t="shared" si="38"/>
        <v>Santander-hasta-Cáceres</v>
      </c>
      <c r="D2480">
        <v>573</v>
      </c>
      <c r="E2480" t="str">
        <f>VLOOKUP(A2480,Municipios!$B$2:$B$223,1,FALSE)</f>
        <v>Santander</v>
      </c>
    </row>
    <row r="2481" spans="1:5" x14ac:dyDescent="0.2">
      <c r="A2481" t="s">
        <v>504</v>
      </c>
      <c r="B2481" t="s">
        <v>1927</v>
      </c>
      <c r="C2481" s="19" t="str">
        <f t="shared" si="38"/>
        <v>Teruel-hasta-Cáceres</v>
      </c>
      <c r="D2481">
        <v>583</v>
      </c>
      <c r="E2481" t="str">
        <f>VLOOKUP(A2481,Municipios!$B$2:$B$223,1,FALSE)</f>
        <v>Teruel</v>
      </c>
    </row>
    <row r="2482" spans="1:5" x14ac:dyDescent="0.2">
      <c r="A2482" t="s">
        <v>488</v>
      </c>
      <c r="B2482" t="s">
        <v>1927</v>
      </c>
      <c r="C2482" s="19" t="str">
        <f t="shared" si="38"/>
        <v>Toledo-hasta-Cáceres</v>
      </c>
      <c r="D2482">
        <v>265</v>
      </c>
      <c r="E2482" t="str">
        <f>VLOOKUP(A2482,Municipios!$B$2:$B$223,1,FALSE)</f>
        <v>Toledo</v>
      </c>
    </row>
    <row r="2483" spans="1:5" x14ac:dyDescent="0.2">
      <c r="A2483" t="s">
        <v>527</v>
      </c>
      <c r="B2483" t="s">
        <v>1927</v>
      </c>
      <c r="C2483" s="19" t="str">
        <f t="shared" si="38"/>
        <v>Valencia-hasta-Cáceres</v>
      </c>
      <c r="D2483">
        <v>707</v>
      </c>
      <c r="E2483" t="str">
        <f>VLOOKUP(A2483,Municipios!$B$2:$B$223,1,FALSE)</f>
        <v>Valencia</v>
      </c>
    </row>
    <row r="2484" spans="1:5" x14ac:dyDescent="0.2">
      <c r="A2484" t="s">
        <v>1740</v>
      </c>
      <c r="B2484" t="s">
        <v>1927</v>
      </c>
      <c r="C2484" s="19" t="str">
        <f t="shared" si="38"/>
        <v>Vitoria-Gasteiz-hasta-Cáceres</v>
      </c>
      <c r="D2484">
        <v>562</v>
      </c>
      <c r="E2484" t="str">
        <f>VLOOKUP(A2484,Municipios!$B$2:$B$223,1,FALSE)</f>
        <v>Vitoria-Gasteiz</v>
      </c>
    </row>
    <row r="2485" spans="1:5" x14ac:dyDescent="0.2">
      <c r="A2485" t="s">
        <v>531</v>
      </c>
      <c r="B2485" t="s">
        <v>1927</v>
      </c>
      <c r="C2485" s="19" t="str">
        <f t="shared" si="38"/>
        <v>Zaragoza-hasta-Cáceres</v>
      </c>
      <c r="D2485">
        <v>619</v>
      </c>
      <c r="E2485" t="str">
        <f>VLOOKUP(A2485,Municipios!$B$2:$B$223,1,FALSE)</f>
        <v>Zaragoza</v>
      </c>
    </row>
    <row r="2486" spans="1:5" x14ac:dyDescent="0.2">
      <c r="A2486" t="s">
        <v>496</v>
      </c>
      <c r="B2486" t="s">
        <v>1927</v>
      </c>
      <c r="C2486" s="19" t="str">
        <f t="shared" si="38"/>
        <v>Salamanca-hasta-Cáceres</v>
      </c>
      <c r="D2486">
        <v>212</v>
      </c>
      <c r="E2486" t="str">
        <f>VLOOKUP(A2486,Municipios!$B$2:$B$223,1,FALSE)</f>
        <v>Salamanca</v>
      </c>
    </row>
    <row r="2487" spans="1:5" x14ac:dyDescent="0.2">
      <c r="A2487" t="s">
        <v>486</v>
      </c>
      <c r="B2487" t="s">
        <v>1927</v>
      </c>
      <c r="C2487" s="19" t="str">
        <f t="shared" si="38"/>
        <v>Lugo-hasta-Cáceres</v>
      </c>
      <c r="D2487">
        <v>578</v>
      </c>
      <c r="E2487" t="str">
        <f>VLOOKUP(A2487,Municipios!$B$2:$B$223,1,FALSE)</f>
        <v>Lugo</v>
      </c>
    </row>
    <row r="2488" spans="1:5" x14ac:dyDescent="0.2">
      <c r="A2488" t="s">
        <v>528</v>
      </c>
      <c r="B2488" t="s">
        <v>1927</v>
      </c>
      <c r="C2488" s="19" t="str">
        <f t="shared" si="38"/>
        <v>Valladolid-hasta-Cáceres</v>
      </c>
      <c r="D2488">
        <v>332</v>
      </c>
      <c r="E2488" t="str">
        <f>VLOOKUP(A2488,Municipios!$B$2:$B$223,1,FALSE)</f>
        <v>Valladolid</v>
      </c>
    </row>
    <row r="2489" spans="1:5" x14ac:dyDescent="0.2">
      <c r="A2489" t="s">
        <v>500</v>
      </c>
      <c r="B2489" t="s">
        <v>1927</v>
      </c>
      <c r="C2489" s="19" t="str">
        <f t="shared" si="38"/>
        <v>Jaén-hasta-Cáceres</v>
      </c>
      <c r="D2489">
        <v>463</v>
      </c>
      <c r="E2489" t="str">
        <f>VLOOKUP(A2489,Municipios!$B$2:$B$223,1,FALSE)</f>
        <v>Jaén</v>
      </c>
    </row>
    <row r="2490" spans="1:5" x14ac:dyDescent="0.2">
      <c r="A2490" t="s">
        <v>1493</v>
      </c>
      <c r="B2490" t="s">
        <v>1927</v>
      </c>
      <c r="C2490" s="19" t="str">
        <f t="shared" si="38"/>
        <v>Cádiz-hasta-Cáceres</v>
      </c>
      <c r="D2490">
        <v>374</v>
      </c>
      <c r="E2490" t="str">
        <f>VLOOKUP(A2490,Municipios!$B$2:$B$223,1,FALSE)</f>
        <v>Cádiz</v>
      </c>
    </row>
    <row r="2491" spans="1:5" ht="25.5" x14ac:dyDescent="0.2">
      <c r="A2491" t="s">
        <v>1544</v>
      </c>
      <c r="B2491" t="s">
        <v>1927</v>
      </c>
      <c r="C2491" s="19" t="str">
        <f t="shared" si="38"/>
        <v>Castellón de la Plana/Castelló de la Plana-hasta-Cáceres</v>
      </c>
      <c r="D2491">
        <v>758</v>
      </c>
      <c r="E2491" t="str">
        <f>VLOOKUP(A2491,Municipios!$B$2:$B$223,1,FALSE)</f>
        <v>Castellón de la Plana/Castelló de la Plana</v>
      </c>
    </row>
    <row r="2492" spans="1:5" x14ac:dyDescent="0.2">
      <c r="A2492" t="s">
        <v>25</v>
      </c>
      <c r="B2492" t="s">
        <v>1927</v>
      </c>
      <c r="C2492" s="19" t="str">
        <f t="shared" si="38"/>
        <v>Ciudad Real-hasta-Cáceres</v>
      </c>
      <c r="D2492">
        <v>295</v>
      </c>
      <c r="E2492" t="str">
        <f>VLOOKUP(A2492,Municipios!$B$2:$B$223,1,FALSE)</f>
        <v>Ciudad Real</v>
      </c>
    </row>
    <row r="2493" spans="1:5" x14ac:dyDescent="0.2">
      <c r="A2493" t="s">
        <v>26</v>
      </c>
      <c r="B2493" t="s">
        <v>1927</v>
      </c>
      <c r="C2493" s="19" t="str">
        <f t="shared" si="38"/>
        <v>Córdoba-hasta-Cáceres</v>
      </c>
      <c r="D2493">
        <v>322</v>
      </c>
      <c r="E2493" t="str">
        <f>VLOOKUP(A2493,Municipios!$B$2:$B$223,1,FALSE)</f>
        <v>Córdoba</v>
      </c>
    </row>
    <row r="2494" spans="1:5" x14ac:dyDescent="0.2">
      <c r="A2494" t="s">
        <v>97</v>
      </c>
      <c r="B2494" t="s">
        <v>1927</v>
      </c>
      <c r="C2494" s="19" t="str">
        <f t="shared" si="38"/>
        <v>Coruña (A)-hasta-Cáceres</v>
      </c>
      <c r="D2494">
        <v>669</v>
      </c>
      <c r="E2494" t="str">
        <f>VLOOKUP(A2494,Municipios!$B$2:$B$223,1,FALSE)</f>
        <v>Coruña (A)</v>
      </c>
    </row>
    <row r="2495" spans="1:5" x14ac:dyDescent="0.2">
      <c r="A2495" t="s">
        <v>98</v>
      </c>
      <c r="B2495" t="s">
        <v>1927</v>
      </c>
      <c r="C2495" s="19" t="str">
        <f t="shared" ref="C2495:C2512" si="39">CONCATENATE(A2495,"-hasta-",B2495)</f>
        <v>Cuenca-hasta-Cáceres</v>
      </c>
      <c r="D2495">
        <v>441</v>
      </c>
      <c r="E2495" t="str">
        <f>VLOOKUP(A2495,Municipios!$B$2:$B$223,1,FALSE)</f>
        <v>Cuenca</v>
      </c>
    </row>
    <row r="2496" spans="1:5" x14ac:dyDescent="0.2">
      <c r="A2496" t="s">
        <v>207</v>
      </c>
      <c r="B2496" t="s">
        <v>1927</v>
      </c>
      <c r="C2496" s="19" t="str">
        <f t="shared" si="39"/>
        <v>Girona-hasta-Cáceres</v>
      </c>
      <c r="D2496">
        <v>1001</v>
      </c>
      <c r="E2496" t="str">
        <f>VLOOKUP(A2496,Municipios!$B$2:$B$223,1,FALSE)</f>
        <v>Girona</v>
      </c>
    </row>
    <row r="2497" spans="1:5" x14ac:dyDescent="0.2">
      <c r="A2497" t="s">
        <v>630</v>
      </c>
      <c r="B2497" t="s">
        <v>1927</v>
      </c>
      <c r="C2497" s="19" t="str">
        <f t="shared" si="39"/>
        <v>Granada-hasta-Cáceres</v>
      </c>
      <c r="D2497">
        <v>553</v>
      </c>
      <c r="E2497" t="str">
        <f>VLOOKUP(A2497,Municipios!$B$2:$B$223,1,FALSE)</f>
        <v>Granada</v>
      </c>
    </row>
    <row r="2498" spans="1:5" x14ac:dyDescent="0.2">
      <c r="A2498" t="s">
        <v>208</v>
      </c>
      <c r="B2498" t="s">
        <v>1927</v>
      </c>
      <c r="C2498" s="19" t="str">
        <f t="shared" si="39"/>
        <v>Guadalajara-hasta-Cáceres</v>
      </c>
      <c r="D2498">
        <v>358</v>
      </c>
      <c r="E2498" t="str">
        <f>VLOOKUP(A2498,Municipios!$B$2:$B$223,1,FALSE)</f>
        <v>Guadalajara</v>
      </c>
    </row>
    <row r="2499" spans="1:5" x14ac:dyDescent="0.2">
      <c r="A2499" t="s">
        <v>487</v>
      </c>
      <c r="B2499" t="s">
        <v>1927</v>
      </c>
      <c r="C2499" s="19" t="str">
        <f t="shared" si="39"/>
        <v>Madrid-hasta-Cáceres</v>
      </c>
      <c r="D2499">
        <v>297</v>
      </c>
      <c r="E2499" t="str">
        <f>VLOOKUP(A2499,Municipios!$B$2:$B$223,1,FALSE)</f>
        <v>Madrid</v>
      </c>
    </row>
    <row r="2500" spans="1:5" x14ac:dyDescent="0.2">
      <c r="A2500" t="s">
        <v>497</v>
      </c>
      <c r="B2500" t="s">
        <v>1927</v>
      </c>
      <c r="C2500" s="19" t="str">
        <f t="shared" si="39"/>
        <v>Huesca-hasta-Cáceres</v>
      </c>
      <c r="D2500">
        <v>689</v>
      </c>
      <c r="E2500" t="str">
        <f>VLOOKUP(A2500,Municipios!$B$2:$B$223,1,FALSE)</f>
        <v>Huesca</v>
      </c>
    </row>
    <row r="2501" spans="1:5" x14ac:dyDescent="0.2">
      <c r="A2501" t="s">
        <v>495</v>
      </c>
      <c r="B2501" t="s">
        <v>1927</v>
      </c>
      <c r="C2501" s="19" t="str">
        <f t="shared" si="39"/>
        <v>Pontevedra-hasta-Cáceres</v>
      </c>
      <c r="D2501">
        <v>658</v>
      </c>
      <c r="E2501" t="str">
        <f>VLOOKUP(A2501,Municipios!$B$2:$B$223,1,FALSE)</f>
        <v>Pontevedra</v>
      </c>
    </row>
    <row r="2502" spans="1:5" x14ac:dyDescent="0.2">
      <c r="A2502" t="s">
        <v>210</v>
      </c>
      <c r="B2502" t="s">
        <v>1927</v>
      </c>
      <c r="C2502" s="19" t="str">
        <f t="shared" si="39"/>
        <v>León-hasta-Cáceres</v>
      </c>
      <c r="D2502">
        <v>413</v>
      </c>
      <c r="E2502" t="str">
        <f>VLOOKUP(A2502,Municipios!$B$2:$B$223,1,FALSE)</f>
        <v>León</v>
      </c>
    </row>
    <row r="2503" spans="1:5" x14ac:dyDescent="0.2">
      <c r="A2503" t="s">
        <v>390</v>
      </c>
      <c r="B2503" t="s">
        <v>1927</v>
      </c>
      <c r="C2503" s="19" t="str">
        <f t="shared" si="39"/>
        <v>Logroño-hasta-Cáceres</v>
      </c>
      <c r="D2503">
        <v>479</v>
      </c>
      <c r="E2503" t="str">
        <f>VLOOKUP(A2503,Municipios!$B$2:$B$223,1,FALSE)</f>
        <v>Logroño</v>
      </c>
    </row>
    <row r="2504" spans="1:5" x14ac:dyDescent="0.2">
      <c r="A2504" t="s">
        <v>211</v>
      </c>
      <c r="B2504" t="s">
        <v>1927</v>
      </c>
      <c r="C2504" s="19" t="str">
        <f t="shared" si="39"/>
        <v>Lleida-hasta-Cáceres</v>
      </c>
      <c r="D2504">
        <v>779</v>
      </c>
      <c r="E2504" t="str">
        <f>VLOOKUP(A2504,Municipios!$B$2:$B$223,1,FALSE)</f>
        <v>Lleida</v>
      </c>
    </row>
    <row r="2505" spans="1:5" x14ac:dyDescent="0.2">
      <c r="A2505" t="s">
        <v>489</v>
      </c>
      <c r="B2505" t="s">
        <v>1927</v>
      </c>
      <c r="C2505" s="19" t="str">
        <f t="shared" si="39"/>
        <v>Málaga-hasta-Cáceres</v>
      </c>
      <c r="D2505">
        <v>461</v>
      </c>
      <c r="E2505" t="str">
        <f>VLOOKUP(A2505,Municipios!$B$2:$B$223,1,FALSE)</f>
        <v>Málaga</v>
      </c>
    </row>
    <row r="2506" spans="1:5" x14ac:dyDescent="0.2">
      <c r="A2506" t="s">
        <v>490</v>
      </c>
      <c r="B2506" t="s">
        <v>1927</v>
      </c>
      <c r="C2506" s="19" t="str">
        <f t="shared" si="39"/>
        <v>Murcia-hasta-Cáceres</v>
      </c>
      <c r="D2506">
        <v>655</v>
      </c>
      <c r="E2506" t="str">
        <f>VLOOKUP(A2506,Municipios!$B$2:$B$223,1,FALSE)</f>
        <v>Murcia</v>
      </c>
    </row>
    <row r="2507" spans="1:5" x14ac:dyDescent="0.2">
      <c r="A2507" t="s">
        <v>492</v>
      </c>
      <c r="B2507" t="s">
        <v>1927</v>
      </c>
      <c r="C2507" s="19" t="str">
        <f t="shared" si="39"/>
        <v>Ourense-hasta-Cáceres</v>
      </c>
      <c r="D2507">
        <v>570</v>
      </c>
      <c r="E2507" t="str">
        <f>VLOOKUP(A2507,Municipios!$B$2:$B$223,1,FALSE)</f>
        <v>Ourense</v>
      </c>
    </row>
    <row r="2508" spans="1:5" x14ac:dyDescent="0.2">
      <c r="A2508" t="s">
        <v>493</v>
      </c>
      <c r="B2508" t="s">
        <v>1927</v>
      </c>
      <c r="C2508" s="19" t="str">
        <f t="shared" si="39"/>
        <v>Oviedo-hasta-Cáceres</v>
      </c>
      <c r="D2508">
        <v>532</v>
      </c>
      <c r="E2508" t="str">
        <f>VLOOKUP(A2508,Municipios!$B$2:$B$223,1,FALSE)</f>
        <v>Oviedo</v>
      </c>
    </row>
    <row r="2509" spans="1:5" x14ac:dyDescent="0.2">
      <c r="A2509" t="s">
        <v>494</v>
      </c>
      <c r="B2509" t="s">
        <v>1927</v>
      </c>
      <c r="C2509" s="19" t="str">
        <f t="shared" si="39"/>
        <v>Palencia-hasta-Cáceres</v>
      </c>
      <c r="D2509">
        <v>375</v>
      </c>
      <c r="E2509" t="str">
        <f>VLOOKUP(A2509,Municipios!$B$2:$B$223,1,FALSE)</f>
        <v>Palencia</v>
      </c>
    </row>
    <row r="2510" spans="1:5" x14ac:dyDescent="0.2">
      <c r="A2510" t="s">
        <v>491</v>
      </c>
      <c r="B2510" t="s">
        <v>1927</v>
      </c>
      <c r="C2510" s="19" t="str">
        <f t="shared" si="39"/>
        <v>Pamplona/Iruña-hasta-Cáceres</v>
      </c>
      <c r="D2510">
        <v>652</v>
      </c>
      <c r="E2510" t="str">
        <f>VLOOKUP(A2510,Municipios!$B$2:$B$223,1,FALSE)</f>
        <v>Pamplona/Iruña</v>
      </c>
    </row>
    <row r="2511" spans="1:5" x14ac:dyDescent="0.2">
      <c r="A2511" t="s">
        <v>1800</v>
      </c>
      <c r="B2511" t="s">
        <v>1927</v>
      </c>
      <c r="C2511" s="19" t="str">
        <f t="shared" si="39"/>
        <v>Huelva-hasta-Cáceres</v>
      </c>
      <c r="D2511">
        <v>346</v>
      </c>
      <c r="E2511" t="str">
        <f>VLOOKUP(A2511,Municipios!$B$2:$B$223,1,FALSE)</f>
        <v>Huelva</v>
      </c>
    </row>
    <row r="2512" spans="1:5" x14ac:dyDescent="0.2">
      <c r="A2512" t="s">
        <v>390</v>
      </c>
      <c r="B2512" t="s">
        <v>595</v>
      </c>
      <c r="C2512" s="19" t="str">
        <f t="shared" si="39"/>
        <v>Logroño-hasta-San Sebastián</v>
      </c>
      <c r="D2512">
        <v>206</v>
      </c>
      <c r="E2512" t="str">
        <f>VLOOKUP(A2512,Municipios!$B$2:$B$223,1,FALSE)</f>
        <v>Logroño</v>
      </c>
    </row>
    <row r="2513" spans="1:5" x14ac:dyDescent="0.2">
      <c r="A2513" t="s">
        <v>595</v>
      </c>
      <c r="B2513" t="s">
        <v>390</v>
      </c>
      <c r="C2513" s="19" t="str">
        <f>CONCATENATE(A2513,"-hasta-",B2513)</f>
        <v>San Sebastián-hasta-Logroño</v>
      </c>
      <c r="D2513">
        <v>206</v>
      </c>
      <c r="E2513" t="str">
        <f>VLOOKUP(A2513,Municipios!$B$2:$B$223,1,FALSE)</f>
        <v>San Sebastián</v>
      </c>
    </row>
  </sheetData>
  <phoneticPr fontId="3" type="noConversion"/>
  <dataValidations count="1">
    <dataValidation type="list" allowBlank="1" showInputMessage="1" showErrorMessage="1" sqref="A2512:B65536 A2:B1430 B2191:B2202" xr:uid="{00000000-0002-0000-0700-000000000000}">
      <formula1>municipio</formula1>
    </dataValidation>
  </dataValidation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Nacional</vt:lpstr>
      <vt:lpstr>Asistencias</vt:lpstr>
      <vt:lpstr>Internacional</vt:lpstr>
      <vt:lpstr>D.Nacionales</vt:lpstr>
      <vt:lpstr>D.Extranjeras</vt:lpstr>
      <vt:lpstr>Personal</vt:lpstr>
      <vt:lpstr>Municipios</vt:lpstr>
      <vt:lpstr>Distancias</vt:lpstr>
      <vt:lpstr>Nacional!Área_de_impresión</vt:lpstr>
      <vt:lpstr>municipio</vt:lpstr>
      <vt:lpstr>nombre</vt:lpstr>
      <vt:lpstr>paises</vt:lpstr>
    </vt:vector>
  </TitlesOfParts>
  <Company>Universidad de La Rioja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Ángeles Marín Hernando</dc:creator>
  <cp:lastModifiedBy>María Ángeles Marín Hernando</cp:lastModifiedBy>
  <cp:lastPrinted>2015-07-06T11:03:27Z</cp:lastPrinted>
  <dcterms:created xsi:type="dcterms:W3CDTF">2007-10-19T08:12:33Z</dcterms:created>
  <dcterms:modified xsi:type="dcterms:W3CDTF">2023-03-24T08:38:31Z</dcterms:modified>
</cp:coreProperties>
</file>